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9_Maternal &amp; Child Health\Sharing Files 4\"/>
    </mc:Choice>
  </mc:AlternateContent>
  <xr:revisionPtr revIDLastSave="0" documentId="13_ncr:1_{A780954E-9D40-42CE-BA5F-CD547AEAA871}"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2" localSheetId="13">'Raw Data'!$B$4:$AL$139</definedName>
    <definedName name="ambvis_rates_Feb_5_2013hjp_3"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2" localSheetId="13">'Raw Data'!$B$4:$AL$139</definedName>
    <definedName name="cabg_Feb_5_2013hjp_1_3"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2" localSheetId="13">'Raw Data'!$B$4:$AL$139</definedName>
    <definedName name="cath_Feb_5_2013hjp_3"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2" localSheetId="13">'Raw Data'!$B$4:$AL$139</definedName>
    <definedName name="dementia_Feb_12_2013hjp_3"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2" localSheetId="13">'Raw Data'!$B$4:$AL$139</definedName>
    <definedName name="hip_replace_Feb_5_2013hjp_3"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2" localSheetId="13">'Raw Data'!$B$4:$AL$139</definedName>
    <definedName name="knee_replace_Feb_5_2013hjp_3"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2" localSheetId="13">'Raw Data'!$B$4:$AL$139</definedName>
    <definedName name="pci_Feb_5_2013hjp_3"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3" l="1"/>
  <c r="G21" i="3"/>
  <c r="H21" i="3"/>
  <c r="F22" i="3"/>
  <c r="G22" i="3"/>
  <c r="H22" i="3"/>
  <c r="F23" i="3"/>
  <c r="G23" i="3"/>
  <c r="H23" i="3"/>
  <c r="F24" i="3"/>
  <c r="G24" i="3"/>
  <c r="H24" i="3"/>
  <c r="F25" i="3"/>
  <c r="G25" i="3"/>
  <c r="H25" i="3"/>
  <c r="F26" i="3"/>
  <c r="G26" i="3"/>
  <c r="H26" i="3"/>
  <c r="F27" i="3"/>
  <c r="G27" i="3"/>
  <c r="H27" i="3"/>
  <c r="F28" i="3"/>
  <c r="G28" i="3"/>
  <c r="H28" i="3"/>
  <c r="F29" i="3"/>
  <c r="G29" i="3"/>
  <c r="H29" i="3"/>
  <c r="H20" i="3"/>
  <c r="G20" i="3"/>
  <c r="F20" i="3"/>
  <c r="H11" i="3"/>
  <c r="H10" i="3"/>
  <c r="H9" i="3"/>
  <c r="H8" i="3"/>
  <c r="H7" i="3"/>
  <c r="H6" i="3"/>
  <c r="G11" i="3"/>
  <c r="G10" i="3"/>
  <c r="G9" i="3"/>
  <c r="G8" i="3"/>
  <c r="G7" i="3"/>
  <c r="G6" i="3"/>
  <c r="F11" i="3"/>
  <c r="F10" i="3"/>
  <c r="F9" i="3"/>
  <c r="F8" i="3"/>
  <c r="F7" i="3"/>
  <c r="F6" i="3"/>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E17" i="3" l="1"/>
  <c r="E15" i="3"/>
  <c r="B3" i="3" l="1"/>
  <c r="C10" i="3"/>
  <c r="C9" i="3"/>
  <c r="C8" i="3"/>
  <c r="C7" i="3"/>
  <c r="C6"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F3C765AC-AF99-4FFA-9934-49F461F2AF34}"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1466CD7F-65BF-485A-8F89-1CA5D9529041}"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8A0A7AE3-152F-48D4-9386-864E77BC7ADB}"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1FFE77AF-7B38-4D09-B26D-6651105146DA}"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<sst xmlns="http://schemas.openxmlformats.org/spreadsheetml/2006/main" count="2257" uniqueCount="469">
  <si>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</si>
  <si>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</si>
  <si>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</si>
  <si>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</si>
  <si>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</si>
  <si>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</si>
  <si>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</si>
  <si>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</si>
  <si>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</si>
  <si>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</si>
  <si>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</si>
  <si>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</si>
  <si>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</si>
  <si>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</si>
  <si>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</si>
  <si>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</si>
  <si>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</si>
  <si>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</si>
  <si>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</si>
  <si>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</si>
  <si>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</si>
  <si>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</si>
  <si>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</si>
  <si>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</si>
  <si>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</si>
  <si>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</si>
  <si>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</si>
  <si>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</si>
  <si>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</si>
  <si>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</si>
  <si>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</si>
  <si>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</si>
  <si>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</si>
  <si>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</si>
  <si>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</si>
  <si>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</si>
  <si>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</si>
  <si>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</si>
  <si>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</si>
  <si>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</si>
  <si>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</si>
  <si>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</si>
  <si>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</si>
  <si>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</si>
  <si>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</si>
  <si>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</si>
  <si>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</si>
  <si>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</si>
  <si>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</si>
  <si>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</si>
  <si>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</si>
  <si>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</si>
  <si>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</si>
  <si>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</si>
  <si>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</si>
  <si>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</si>
  <si>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</si>
  <si>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</si>
  <si>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</si>
  <si>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</si>
  <si>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</si>
  <si>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</si>
  <si>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</si>
  <si>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</si>
  <si>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</si>
  <si>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</si>
  <si>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</si>
  <si>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</si>
  <si>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</si>
  <si>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</si>
  <si>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</si>
  <si>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</si>
  <si>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</si>
  <si>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</si>
  <si>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</si>
  <si>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</si>
  <si>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</si>
  <si>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</si>
  <si>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</si>
  <si>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</si>
  <si>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</si>
  <si>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</si>
  <si>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</si>
  <si>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</si>
  <si>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</si>
  <si>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</si>
  <si>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</si>
  <si>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</si>
  <si>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</si>
  <si>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</si>
  <si>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</si>
  <si>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</si>
  <si>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</si>
  <si>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</si>
  <si>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</si>
  <si>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</si>
  <si>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</si>
  <si>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</si>
  <si>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</si>
  <si>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</si>
  <si>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</si>
  <si>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</si>
  <si>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</si>
  <si>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</si>
  <si>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</si>
  <si>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</si>
  <si>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</si>
  <si>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</si>
  <si>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</si>
  <si>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</si>
  <si>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</si>
  <si>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</si>
  <si>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</si>
  <si>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</si>
  <si>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</si>
  <si>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</si>
  <si>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</si>
  <si>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</si>
  <si>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</si>
  <si>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</si>
  <si>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</si>
  <si>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</si>
  <si>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</si>
  <si>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</si>
  <si>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</si>
  <si>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</si>
  <si>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</si>
  <si>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</si>
  <si>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</si>
  <si>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</si>
  <si>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</si>
  <si>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</si>
  <si>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</si>
  <si>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</si>
  <si>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</si>
  <si>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</si>
  <si>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</si>
  <si>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</si>
  <si>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</si>
  <si>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</si>
  <si>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</si>
  <si>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</si>
  <si>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</si>
  <si>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</si>
  <si>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</si>
  <si>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</si>
  <si>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</si>
  <si>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</si>
  <si>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</si>
  <si>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</si>
  <si>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</si>
  <si>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</si>
  <si>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</si>
  <si>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</si>
  <si>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</si>
  <si>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</si>
  <si>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</si>
  <si>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</si>
  <si>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</si>
  <si>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</si>
  <si>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</si>
  <si>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</si>
  <si>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</si>
  <si>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</si>
  <si>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</si>
  <si>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</si>
  <si>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</si>
  <si>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</si>
  <si>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</si>
  <si>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</si>
  <si>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</si>
  <si>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</si>
  <si>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</si>
  <si>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</si>
  <si>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</si>
  <si>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</si>
  <si>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</si>
  <si>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</si>
  <si>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</si>
  <si>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</si>
  <si>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</si>
  <si>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</si>
  <si>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</si>
  <si>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</si>
  <si>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</si>
  <si>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</si>
  <si>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</si>
  <si>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</si>
  <si>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</si>
  <si>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</si>
  <si>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</si>
  <si>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</si>
  <si>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</si>
  <si>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</si>
  <si>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</si>
  <si>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</si>
  <si>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</si>
  <si>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</si>
  <si>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</si>
  <si>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</si>
  <si>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</si>
  <si>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</si>
  <si>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</si>
  <si>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</si>
  <si>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</si>
  <si>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</si>
  <si>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</si>
  <si>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</si>
  <si>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</si>
  <si>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</si>
  <si>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</si>
  <si>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</si>
  <si>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</si>
  <si>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</si>
  <si>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</si>
  <si>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</si>
  <si>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</si>
  <si>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</si>
  <si>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</si>
  <si>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</si>
  <si>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</si>
  <si>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</si>
  <si>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</si>
  <si>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</si>
  <si>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</si>
  <si>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</si>
  <si>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</si>
  <si>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</si>
  <si>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</si>
  <si>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</si>
  <si>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(2,3)</t>
  </si>
  <si>
    <t>(1,3)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</si>
  <si>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</si>
  <si>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</si>
  <si>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</si>
  <si>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</si>
  <si>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</si>
  <si>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</si>
  <si>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</si>
  <si>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</si>
  <si>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</si>
  <si>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</si>
  <si>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</si>
  <si>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</si>
  <si>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</si>
  <si>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</si>
  <si>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</si>
  <si>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</si>
  <si>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</si>
  <si>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</si>
  <si>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</si>
  <si>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</si>
  <si>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</si>
  <si>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</si>
  <si>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</si>
  <si>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</si>
  <si>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</si>
  <si>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</si>
  <si>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</si>
  <si>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</si>
  <si>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</si>
  <si>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</si>
  <si>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</si>
  <si>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</si>
  <si>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</si>
  <si>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</si>
  <si>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u</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</si>
  <si>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</si>
  <si>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</si>
  <si>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</si>
  <si>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</si>
  <si>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</si>
  <si>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</si>
  <si>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</si>
  <si>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</si>
  <si>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</si>
  <si>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</si>
  <si>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</si>
  <si>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</si>
  <si>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</si>
  <si>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</si>
  <si>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</si>
  <si>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</si>
  <si>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</si>
  <si>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</si>
  <si>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</si>
  <si>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</si>
  <si>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</si>
  <si>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</si>
  <si>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</si>
  <si>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</si>
  <si>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</si>
  <si>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</si>
  <si>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</si>
  <si>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</si>
  <si>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</si>
  <si>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</si>
  <si>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</si>
  <si>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</si>
  <si>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</si>
  <si>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</si>
  <si>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</si>
  <si>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</si>
  <si>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</si>
  <si>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</si>
  <si>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</si>
  <si>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</si>
  <si>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</si>
  <si>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</si>
  <si>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</si>
  <si>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</si>
  <si>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</si>
  <si>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</si>
  <si>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</si>
  <si>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</si>
  <si>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</si>
  <si>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</si>
  <si>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</si>
  <si>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</si>
  <si>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</si>
  <si>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</si>
  <si>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</si>
  <si>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</si>
  <si>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</si>
  <si>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</si>
  <si>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</si>
  <si>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</si>
  <si>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</si>
  <si>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</si>
  <si>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</si>
  <si>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</si>
  <si>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</si>
  <si>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</si>
  <si>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</si>
  <si>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</si>
  <si>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</si>
  <si>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</si>
  <si>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</si>
  <si>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</si>
  <si>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</si>
  <si>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</si>
  <si>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</si>
  <si>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</si>
  <si>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</si>
  <si>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</si>
  <si>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</si>
  <si>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</si>
  <si>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</si>
  <si>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</si>
  <si>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</si>
  <si>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</si>
  <si>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</si>
  <si>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</si>
  <si>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</si>
  <si>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</si>
  <si>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</si>
  <si>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</si>
  <si>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</si>
  <si>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</si>
  <si>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</si>
  <si>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</si>
  <si>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</si>
  <si>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</si>
  <si>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</si>
  <si>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</si>
  <si>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</si>
  <si>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</si>
  <si>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</si>
  <si>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</si>
  <si>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</si>
  <si>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</si>
  <si>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</si>
  <si>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</si>
  <si>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</si>
  <si>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</si>
  <si>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</si>
  <si>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</si>
  <si>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</si>
  <si>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</si>
  <si>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</si>
  <si>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</si>
  <si>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</si>
  <si>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</si>
  <si>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</si>
  <si>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</si>
  <si>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</si>
  <si>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</si>
  <si>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</si>
  <si>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</si>
  <si>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</si>
  <si>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</si>
  <si>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</si>
  <si>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</si>
  <si>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</si>
  <si>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</si>
  <si>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</si>
  <si>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</si>
  <si>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</si>
  <si>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</si>
  <si>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</si>
  <si>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</si>
  <si>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</si>
  <si>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</si>
  <si>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</si>
  <si>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</si>
  <si>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</si>
  <si>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</si>
  <si>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</si>
  <si>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</si>
  <si>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</si>
  <si>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</si>
  <si>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</si>
  <si>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</si>
  <si>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</si>
  <si>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</si>
  <si>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</si>
  <si>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</si>
  <si>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</si>
  <si>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</si>
  <si>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</si>
  <si>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</si>
  <si>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</si>
  <si>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</si>
  <si>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s</t>
  </si>
  <si>
    <t>(s)</t>
  </si>
  <si>
    <t>2008/09-2012/13</t>
  </si>
  <si>
    <t>2013/14-2017/18</t>
  </si>
  <si>
    <t>2018/19-2022/23</t>
  </si>
  <si>
    <t>Count 
(2008/09-2012/13)</t>
  </si>
  <si>
    <t>Crude Percent
(2008/09-2012/13)</t>
  </si>
  <si>
    <t>Adjusted Percent
(2008/09-2012/13)</t>
  </si>
  <si>
    <t>Count 
(2013/14-2017/18)</t>
  </si>
  <si>
    <t>Crude Percent
(2013/14-2017/18)</t>
  </si>
  <si>
    <t>Adjusted Percent
(2013/14-2017/18)</t>
  </si>
  <si>
    <t>Count 
(2018/19-2022/23)</t>
  </si>
  <si>
    <t>Adjusted Percent
(2018/19-2022/23)</t>
  </si>
  <si>
    <t>Adjusted Percent
(2008/09 - 2012/13)</t>
  </si>
  <si>
    <t>Adjusted Percent
(2013/14 - 2017/18)</t>
  </si>
  <si>
    <t>Adjusted Percent
(2018/19 - 2022/23)</t>
  </si>
  <si>
    <t>(2,a)</t>
  </si>
  <si>
    <t>2,3</t>
  </si>
  <si>
    <t xml:space="preserve">Small for Gestational Age Birth Counts, Crude Percents, and Adjusted Percents by Health Region, 2008/09-2012/13, 2013/14-2017/18, and 2018/19-2022/23
</t>
  </si>
  <si>
    <t xml:space="preserve">Small for Gestational Age Birth Counts, Crude Percents, and Adjusted Percents by District in Northern Health Region, 2008/09-2012/13, 2013/14-2017/18, and 2018/19-2022/23
</t>
  </si>
  <si>
    <t xml:space="preserve">Small for Gestational Age Birth Counts, Crude Percents, and Adjusted Percents by District in Prairie Mountain, 2008/09-2012/13, 2013/14-2017/18, and 2018/19-2022/23
</t>
  </si>
  <si>
    <t xml:space="preserve">Small for Gestational Age Birth Counts, Crude Percents, and Adjusted Percents by District in Interlake-Eastern RHA, 2008/09-2012/13, 2013/14-2017/18, and 2018/19-2022/23
</t>
  </si>
  <si>
    <t xml:space="preserve">Small for Gestational Age Birth Counts, Crude Percents, and Adjusted Percents by District in Southern Health-Santé Sud, 2008/09-2012/13, 2013/14-2017/18, and 2018/19-2022/23
</t>
  </si>
  <si>
    <t>I</t>
  </si>
  <si>
    <t xml:space="preserve">Small for Gestational Age Birth Counts, Crude Percents, and Adjusted Percents by Winnipeg Community Area, 2008/09-2012/13, 2013/14-2017/18, and 2018/19-2022/23
</t>
  </si>
  <si>
    <t>(1,2,3,a)</t>
  </si>
  <si>
    <t>(a)</t>
  </si>
  <si>
    <t>(1,2)</t>
  </si>
  <si>
    <t>Community Area</t>
  </si>
  <si>
    <t>Neighborhood Cluster</t>
  </si>
  <si>
    <t xml:space="preserve">Small for Gestational Age Birth Counts, Crude Percents, and Adjusted Percents by Winnipeg Neighbourhood Cluster, 2008/09-2012/13, 2013/14-2017/18, and 2018/19-2022/23
</t>
  </si>
  <si>
    <t>District</t>
  </si>
  <si>
    <t>Health Region</t>
  </si>
  <si>
    <t>Crude Percent
(2018/19-2022/23)</t>
  </si>
  <si>
    <t>Average annual count and percent of small for gestational age births among live in-hospital singleton births</t>
  </si>
  <si>
    <t>Maternal age-adjusted average annual percent of small for gestational age births among live in-hospital singleton births</t>
  </si>
  <si>
    <t>Crude and Maternal Age-Adjusted Annual Small for Gestational Age Rates by Regions, 2008/09-2012/13, 2013/14-2017/18 &amp; 2018/19-2022/23(ref), proportion of live in-hospital singleton births</t>
  </si>
  <si>
    <t xml:space="preserve">date:        May 2, 2025 </t>
  </si>
  <si>
    <t>(1,3,a)</t>
  </si>
  <si>
    <t>Crude and Maternal Age-Adjusted Annual Small for Gestational Age Rates by Income Quintile, 2008/09-2012/13, 2013/14-2017/18 &amp; 2018/19-2022/23(ref), proportion of live in-hospital singleton births</t>
  </si>
  <si>
    <t>1,3</t>
  </si>
  <si>
    <t>If you require this document in a different accessible format, please contact us: by phone at 204-789-3819 or by email at info@cpe.umanitoba.ca.</t>
  </si>
  <si>
    <t>End of worksheet</t>
  </si>
  <si>
    <t>bold = statistically significant</t>
  </si>
  <si>
    <t xml:space="preserve">Adjusted Percent of Small for Gestational Age Births by Income Quintile, 2008/09-2012/13, 2013/14-2017/18, and 2018/19-2022/23
</t>
  </si>
  <si>
    <t xml:space="preserve">Statistical Tests for Adjusted Percent of Small for Gestational Age Births by Income Quintile, 2008/09-2012/13, 2013/14-2017/18, and 2018/19-2022/23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</si>
</sst>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9">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xf numFmtId="9" fontId="18" fillId="0" borderId="0" applyFont="0" applyFill="0" applyBorder="0" applyAlignment="0" applyProtection="0"/>
  </cellStyleXfs>
  <cellXfs count="113">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1" fontId="42" fillId="0" borderId="0" xfId="43" applyNumberFormat="1" applyFont="1" applyAlignment="1">
      <alignment vertical="center"/>
    </xf>
    <xf numFmtId="49" fontId="44" fillId="35" borderId="22" xfId="97" applyBorder="1">
      <alignment horizontal="left" vertical="center" indent="1"/>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49" fontId="44" fillId="35" borderId="23" xfId="97" applyBorder="1">
      <alignment horizontal="left" vertical="center" indent="1"/>
    </xf>
    <xf numFmtId="3" fontId="44" fillId="35" borderId="24" xfId="104" quotePrefix="1" applyBorder="1">
      <alignment horizontal="right" vertical="center" indent="3"/>
    </xf>
    <xf numFmtId="49" fontId="44" fillId="35" borderId="25" xfId="97" applyBorder="1">
      <alignment horizontal="left" vertical="center" indent="1"/>
    </xf>
    <xf numFmtId="3" fontId="44" fillId="35" borderId="26" xfId="104" quotePrefix="1"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2" fontId="40" fillId="0" borderId="11" xfId="108" quotePrefix="1" applyNumberFormat="1" applyFont="1" applyFill="1" applyBorder="1" applyAlignment="1">
      <alignment horizontal="right" vertical="center" indent="3"/>
    </xf>
    <xf numFmtId="2" fontId="44" fillId="35" borderId="24" xfId="108" quotePrefix="1" applyNumberFormat="1" applyFont="1" applyFill="1" applyBorder="1" applyAlignment="1">
      <alignment horizontal="right" vertical="center" indent="3"/>
    </xf>
    <xf numFmtId="4" fontId="44" fillId="35" borderId="24" xfId="104" quotePrefix="1" applyNumberFormat="1" applyBorder="1">
      <alignment horizontal="right" vertical="center" indent="3"/>
    </xf>
    <xf numFmtId="4" fontId="44" fillId="35" borderId="26" xfId="104" quotePrefix="1" applyNumberFormat="1" applyBorder="1">
      <alignment horizontal="right" vertical="center" indent="3"/>
    </xf>
    <xf numFmtId="2" fontId="40" fillId="0" borderId="11" xfId="108" applyNumberFormat="1" applyFont="1" applyFill="1" applyBorder="1" applyAlignment="1">
      <alignment horizontal="right" vertical="center" indent="3"/>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4" fillId="35" borderId="19" xfId="106" applyBorder="1" applyAlignment="1">
      <alignment horizontal="left" vertical="center" wrapText="1"/>
    </xf>
    <xf numFmtId="0" fontId="44" fillId="35" borderId="17" xfId="106" applyBorder="1" applyAlignment="1">
      <alignment horizontal="left" vertical="center" wrapText="1"/>
    </xf>
    <xf numFmtId="0" fontId="40" fillId="0" borderId="0" xfId="0" applyFont="1"/>
    <xf numFmtId="0" fontId="37" fillId="0" borderId="0" xfId="2" applyAlignment="1">
      <alignment vertical="center"/>
    </xf>
    <xf numFmtId="0" fontId="32" fillId="0" borderId="0" xfId="3"/>
  </cellXfs>
  <cellStyles count="109">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xfId="108" builtinId="5"/>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numFmt numFmtId="2" formatCode="0.00"/>
      <border outline="0">
        <left style="thin">
          <color theme="7"/>
        </left>
      </border>
    </dxf>
    <dxf>
      <font>
        <strike val="0"/>
        <outline val="0"/>
        <shadow val="0"/>
        <u val="none"/>
        <vertAlign val="baseline"/>
        <name val="Arial"/>
        <family val="2"/>
        <scheme val="none"/>
      </font>
      <numFmt numFmtId="2" formatCode="0.00"/>
      <border outline="0">
        <left style="thin">
          <color theme="7"/>
        </left>
        <right style="thin">
          <color theme="7"/>
        </right>
      </border>
    </dxf>
    <dxf>
      <font>
        <strike val="0"/>
        <outline val="0"/>
        <shadow val="0"/>
        <u val="none"/>
        <vertAlign val="baseline"/>
        <name val="Arial"/>
        <family val="2"/>
        <scheme val="none"/>
      </font>
      <numFmt numFmtId="2" formatCode="0.00"/>
      <border outline="0">
        <right style="thin">
          <color theme="7"/>
        </right>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6032647071039917"/>
          <c:y val="0.10692735730919968"/>
          <c:w val="0.57489565783472929"/>
          <c:h val="0.71405618824035555"/>
        </c:manualLayout>
      </c:layout>
      <c:barChart>
        <c:barDir val="bar"/>
        <c:grouping val="clustered"/>
        <c:varyColors val="0"/>
        <c:ser>
          <c:idx val="4"/>
          <c:order val="0"/>
          <c:tx>
            <c:strRef>
              <c:f>'Graph Data'!$H$5</c:f>
              <c:strCache>
                <c:ptCount val="1"/>
                <c:pt idx="0">
                  <c:v>2018/19-2022/23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c:v>
                  </c:pt>
                  <c:pt idx="1">
                    <c:v>Northern Health Region (1,2,3)</c:v>
                  </c:pt>
                  <c:pt idx="2">
                    <c:v>Prairie Mountain Health (1,2,3)</c:v>
                  </c:pt>
                  <c:pt idx="3">
                    <c:v>Interlake-Eastern RHA (1,2,3)</c:v>
                  </c:pt>
                  <c:pt idx="4">
                    <c:v>Winnipeg RHA (1,2,3,a)</c:v>
                  </c:pt>
                  <c:pt idx="5">
                    <c:v>Southern Health-Santé Sud (1,2,3)</c:v>
                  </c:pt>
                </c:lvl>
                <c:lvl>
                  <c:pt idx="0">
                    <c:v>   </c:v>
                  </c:pt>
                </c:lvl>
              </c:multiLvlStrCache>
            </c:multiLvlStrRef>
          </c:cat>
          <c:val>
            <c:numRef>
              <c:f>'Graph Data'!$H$6:$H$11</c:f>
              <c:numCache>
                <c:formatCode>0.00</c:formatCode>
                <c:ptCount val="6"/>
                <c:pt idx="0">
                  <c:v>8.19089183</c:v>
                </c:pt>
                <c:pt idx="1">
                  <c:v>6.6431170900000005</c:v>
                </c:pt>
                <c:pt idx="2">
                  <c:v>6.3206043300000001</c:v>
                </c:pt>
                <c:pt idx="3">
                  <c:v>6.70034654</c:v>
                </c:pt>
                <c:pt idx="4">
                  <c:v>9.7467903800000002</c:v>
                </c:pt>
                <c:pt idx="5">
                  <c:v>6.7565618399999998</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c:v>
                  </c:pt>
                  <c:pt idx="1">
                    <c:v>Northern Health Region (1,2,3)</c:v>
                  </c:pt>
                  <c:pt idx="2">
                    <c:v>Prairie Mountain Health (1,2,3)</c:v>
                  </c:pt>
                  <c:pt idx="3">
                    <c:v>Interlake-Eastern RHA (1,2,3)</c:v>
                  </c:pt>
                  <c:pt idx="4">
                    <c:v>Winnipeg RHA (1,2,3,a)</c:v>
                  </c:pt>
                  <c:pt idx="5">
                    <c:v>Southern Health-Santé Sud (1,2,3)</c:v>
                  </c:pt>
                </c:lvl>
                <c:lvl>
                  <c:pt idx="0">
                    <c:v>   </c:v>
                  </c:pt>
                </c:lvl>
              </c:multiLvlStrCache>
            </c:multiLvlStrRef>
          </c:cat>
          <c:val>
            <c:numRef>
              <c:f>'Graph Data'!$G$6:$G$11</c:f>
              <c:numCache>
                <c:formatCode>0.00</c:formatCode>
                <c:ptCount val="6"/>
                <c:pt idx="0">
                  <c:v>8.0766673200000003</c:v>
                </c:pt>
                <c:pt idx="1">
                  <c:v>6.2243856500000003</c:v>
                </c:pt>
                <c:pt idx="2">
                  <c:v>6.8634819900000004</c:v>
                </c:pt>
                <c:pt idx="3">
                  <c:v>6.5399430999999995</c:v>
                </c:pt>
                <c:pt idx="4">
                  <c:v>9.6286857099999992</c:v>
                </c:pt>
                <c:pt idx="5">
                  <c:v>6.4139983999999997</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c:v>
                  </c:pt>
                  <c:pt idx="1">
                    <c:v>Northern Health Region (1,2,3)</c:v>
                  </c:pt>
                  <c:pt idx="2">
                    <c:v>Prairie Mountain Health (1,2,3)</c:v>
                  </c:pt>
                  <c:pt idx="3">
                    <c:v>Interlake-Eastern RHA (1,2,3)</c:v>
                  </c:pt>
                  <c:pt idx="4">
                    <c:v>Winnipeg RHA (1,2,3,a)</c:v>
                  </c:pt>
                  <c:pt idx="5">
                    <c:v>Southern Health-Santé Sud (1,2,3)</c:v>
                  </c:pt>
                </c:lvl>
                <c:lvl>
                  <c:pt idx="0">
                    <c:v>   </c:v>
                  </c:pt>
                </c:lvl>
              </c:multiLvlStrCache>
            </c:multiLvlStrRef>
          </c:cat>
          <c:val>
            <c:numRef>
              <c:f>'Graph Data'!$F$6:$F$11</c:f>
              <c:numCache>
                <c:formatCode>0.00</c:formatCode>
                <c:ptCount val="6"/>
                <c:pt idx="0">
                  <c:v>7.6146401599999995</c:v>
                </c:pt>
                <c:pt idx="1">
                  <c:v>6.1767110700000005</c:v>
                </c:pt>
                <c:pt idx="2">
                  <c:v>6.3436179900000003</c:v>
                </c:pt>
                <c:pt idx="3">
                  <c:v>5.8090852599999998</c:v>
                </c:pt>
                <c:pt idx="4">
                  <c:v>8.9649548199999991</c:v>
                </c:pt>
                <c:pt idx="5">
                  <c:v>6.4743933599999997</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8"/>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5295910494312757"/>
          <c:y val="0.11120913380559268"/>
          <c:w val="0.2109230745994006"/>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546381403519779"/>
          <c:y val="0.14977803004685764"/>
          <c:w val="0.8661362333747884"/>
          <c:h val="0.53449195855830911"/>
        </c:manualLayout>
      </c:layout>
      <c:lineChart>
        <c:grouping val="standard"/>
        <c:varyColors val="0"/>
        <c:ser>
          <c:idx val="0"/>
          <c:order val="0"/>
          <c:tx>
            <c:strRef>
              <c:f>'Graph Data'!$F$38</c:f>
              <c:strCache>
                <c:ptCount val="1"/>
                <c:pt idx="0">
                  <c:v>2008/09-2012/13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5.9275249699999994</c:v>
                </c:pt>
                <c:pt idx="1">
                  <c:v>6.7483680599999998</c:v>
                </c:pt>
                <c:pt idx="2">
                  <c:v>6.6896701500000004</c:v>
                </c:pt>
                <c:pt idx="3">
                  <c:v>6.3384434000000001</c:v>
                </c:pt>
                <c:pt idx="4">
                  <c:v>5.5471365299999995</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6.2672724599999992</c:v>
                </c:pt>
                <c:pt idx="1">
                  <c:v>6.3656063200000004</c:v>
                </c:pt>
                <c:pt idx="2">
                  <c:v>7.1280922299999991</c:v>
                </c:pt>
                <c:pt idx="3">
                  <c:v>5.85929403</c:v>
                </c:pt>
                <c:pt idx="4">
                  <c:v>6.7338302299999997</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6.5353227099999991</c:v>
                </c:pt>
                <c:pt idx="1">
                  <c:v>6.8568616299999992</c:v>
                </c:pt>
                <c:pt idx="2">
                  <c:v>6.6699520100000003</c:v>
                </c:pt>
                <c:pt idx="3">
                  <c:v>6.2998465899999996</c:v>
                </c:pt>
                <c:pt idx="4">
                  <c:v>6.8067308199999994</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2"/>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736138843888535"/>
          <c:y val="0.48716255081374493"/>
          <c:w val="0.2819351304173102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347659144281608"/>
          <c:y val="0.14979698670262903"/>
          <c:w val="0.8661362333747884"/>
          <c:h val="0.53143940267971146"/>
        </c:manualLayout>
      </c:layout>
      <c:lineChart>
        <c:grouping val="standard"/>
        <c:varyColors val="0"/>
        <c:ser>
          <c:idx val="0"/>
          <c:order val="0"/>
          <c:tx>
            <c:strRef>
              <c:f>'Graph Data'!$F$39</c:f>
              <c:strCache>
                <c:ptCount val="1"/>
                <c:pt idx="0">
                  <c:v>2008/09-2012/13*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9.8551230700000012</c:v>
                </c:pt>
                <c:pt idx="1">
                  <c:v>8.9437710399999997</c:v>
                </c:pt>
                <c:pt idx="2">
                  <c:v>8.5430441899999998</c:v>
                </c:pt>
                <c:pt idx="3">
                  <c:v>8.6515842799999998</c:v>
                </c:pt>
                <c:pt idx="4">
                  <c:v>7.1094332499999995</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2013/14-2017/18* (a)</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9.7920291400000004</c:v>
                </c:pt>
                <c:pt idx="1">
                  <c:v>9.9905207199999992</c:v>
                </c:pt>
                <c:pt idx="2">
                  <c:v>8.9161379200000006</c:v>
                </c:pt>
                <c:pt idx="3">
                  <c:v>9.5104224500000001</c:v>
                </c:pt>
                <c:pt idx="4">
                  <c:v>8.5674846999999996</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10.060896919999999</c:v>
                </c:pt>
                <c:pt idx="1">
                  <c:v>9.6657691799999998</c:v>
                </c:pt>
                <c:pt idx="2">
                  <c:v>9.3066673399999988</c:v>
                </c:pt>
                <c:pt idx="3">
                  <c:v>9.5826433299999998</c:v>
                </c:pt>
                <c:pt idx="4">
                  <c:v>8.3384834199999993</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2"/>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814315450401236"/>
          <c:y val="0.48243161593751049"/>
          <c:w val="0.26000530585590675"/>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small for gestational age births by Manitoba health region for the years 2008/09-2012/13, 2013/14-2017/18, and 2018/19-2022/23. Values represent the maternal age-adjusted average annual percent of live in-hospital singleton births.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1.59583E-7</cdr:y>
    </cdr:from>
    <cdr:to>
      <cdr:x>1</cdr:x>
      <cdr:y>0.09156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1"/>
          <a:ext cx="6355976" cy="57373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9.7: Small for Gestational Age Births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average annual percent of live in-hospital singleton births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small for gestational age births by rural income quintile, 2008/09-2012/13, 2013/14-2017/18, and 2018/19-2022/23, based on the maternal age-adjusted annual percent of singleton live in-hospital births .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cdr:y>
    </cdr:from>
    <cdr:to>
      <cdr:x>0.99819</cdr:x>
      <cdr:y>0.15101</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0" y="0"/>
          <a:ext cx="6358790" cy="6248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Small for Gestational Age Births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average annual percent of live in-hospital singleton births</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small for gestational age births by urban income quintile, 2008/09-2012/13, 2013/14-2017/18, and 2018/19-2022/23, based on the maternal age-adjusted annual percent of singleton live in-hospital births .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0.12891</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53340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Small for Gestational Age Births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average annual percent of live in-hospital singleton births</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DC7A26E0-D958-4567-B91E-D7A0AE5BAFAD}"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CCE1FE65-141B-4A2E-B088-FD5E033D7BCD}"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A28265A3-72A0-4141-8893-918AAC6666FE}"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DD990C1B-DD57-470D-83CE-35EAB02FCED7}"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E44FB337-CDC2-4F0F-8976-F7A2B39F03EE}"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6D5762C1-4AAA-463A-BF97-F3DD54EBBFB8}"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5D7BD975-72A7-494B-9F41-F99AA014F9D0}"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2A51B692-239A-4DBE-BF16-6D8EBE74B0EB}"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5B6C85E5-4336-4E5F-8CA0-59A32E37B097}"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996616D6-349D-49C2-843E-3A497D263C9E}"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836381AA-8BDD-4D3C-B179-D2190843BC63}"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A8B5B08A-EABC-48FD-86D7-8B30ADFA81A6}"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D10616E2-49FD-4874-8B42-562F0BA69460}"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256350A0-4C91-4AC6-92AF-331C26420D0A}"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6323FB0-C7C8-433F-B083-1102B7CF0F62}"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C8DE0062-E105-4EB6-9D2B-D8C9A4C116AE}"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B432A88F-A30B-4B1E-9DC0-28BD5BF71E0A}"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4420A470-1BCD-4FDE-B5B0-FDB658890CD4}"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FF74C1AB-14A4-4C38-AA86-CC602231F4E5}"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3295D0E7-A962-45FA-ABDE-420AECDD53E5}"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4207A47A-0C1C-4D3D-9FBE-9CAC3DD6E198}"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08/09-2012/13)" dataDxfId="99"/>
    <tableColumn id="3" xr3:uid="{E609746C-577D-448D-A2D5-107C5EC3FC4F}" name="Crude Percent_x000a_(2008/09-2012/13)" dataDxfId="98"/>
    <tableColumn id="9" xr3:uid="{E533163E-0B38-4D72-A5E4-7C9E8DE92DB0}" name="Adjusted Percent_x000a_(2008/09-2012/13)" dataDxfId="97"/>
    <tableColumn id="4" xr3:uid="{E905B87B-6CF6-472D-A463-4DD4DF0F4579}" name="Count _x000a_(2013/14-2017/18)" dataDxfId="96"/>
    <tableColumn id="5" xr3:uid="{42AC696E-0C0F-41CD-87FE-48FEB719A977}" name="Crude Percent_x000a_(2013/14-2017/18)" dataDxfId="95" dataCellStyle="Percent"/>
    <tableColumn id="10" xr3:uid="{9B6946B1-8EB7-4F82-B7C6-45A6E18E0B8E}" name="Adjusted Percent_x000a_(2013/14-2017/18)" dataDxfId="94" dataCellStyle="Percent"/>
    <tableColumn id="6" xr3:uid="{98A3EF03-EBD3-4B5B-968D-B7D8D08DA0B7}" name="Count _x000a_(2018/19-2022/23)" dataDxfId="93"/>
    <tableColumn id="7" xr3:uid="{207C225F-DEFE-422A-B44A-EF5A1D5B5E9B}" name="Crude Percent_x000a_(2018/19-2022/23)" dataDxfId="92" dataCellStyle="Percent"/>
    <tableColumn id="12" xr3:uid="{99B711D0-E2B7-4818-8B64-BF6600B64A94}" name="Adjusted Percent_x000a_(2018/19-2022/23)" dataDxfId="91" dataCellStyle="Percent"/>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08/09-2012/13)" dataDxfId="86"/>
    <tableColumn id="3" xr3:uid="{6986163F-37F9-4C51-B8BF-49EF97C8AA8E}" name="Crude Percent_x000a_(2008/09-2012/13)" dataDxfId="85"/>
    <tableColumn id="8" xr3:uid="{E1FE3E8A-F8CF-4F43-A07A-29CA47C07498}" name="Adjusted Percent_x000a_(2008/09-2012/13)" dataDxfId="84" dataCellStyle="Percent"/>
    <tableColumn id="4" xr3:uid="{17D3DE66-4D16-4579-9390-FCE7DFAD63F4}" name="Count _x000a_(2013/14-2017/18)" dataDxfId="83" dataCellStyle="Data - counts"/>
    <tableColumn id="5" xr3:uid="{CB9FD7DB-67DB-469A-B19C-D7838272F54A}" name="Crude Percent_x000a_(2013/14-2017/18)" dataDxfId="82" dataCellStyle="Percent"/>
    <tableColumn id="9" xr3:uid="{13A8AFE8-2E00-4BDF-B370-B87F79D187D2}" name="Adjusted Percent_x000a_(2013/14-2017/18)" dataDxfId="81" dataCellStyle="Percent"/>
    <tableColumn id="6" xr3:uid="{DE6F0234-9AFC-4F7C-B44E-7E3EF1DFD886}" name="Count _x000a_(2018/19-2022/23)" dataDxfId="80" dataCellStyle="Data - counts"/>
    <tableColumn id="7" xr3:uid="{DEF3260F-6C20-44F1-A215-7DE7E706528E}" name="Crude Percent_x000a_(2018/19-2022/23)" dataDxfId="79" dataCellStyle="Percent"/>
    <tableColumn id="10" xr3:uid="{FD57EE1E-18E1-452C-A821-2E362C658130}" name="Adjusted Percent_x000a_(2018/19-2022/23)" dataDxfId="78" dataCellStyle="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08/09-2012/13)" dataDxfId="73"/>
    <tableColumn id="3" xr3:uid="{799AD68C-F0F9-49AB-810E-8A8E76B68BB8}" name="Crude Percent_x000a_(2008/09-2012/13)" dataDxfId="72"/>
    <tableColumn id="8" xr3:uid="{0C919304-67A1-4AA3-8103-645F25F7CD26}" name="Adjusted Percent_x000a_(2008/09-2012/13)" dataDxfId="71" dataCellStyle="Data - percent"/>
    <tableColumn id="4" xr3:uid="{9B3EB30E-4811-4C2F-87EE-547A53BB9DF3}" name="Count _x000a_(2013/14-2017/18)" dataDxfId="70" dataCellStyle="Data - counts"/>
    <tableColumn id="5" xr3:uid="{0F12AD61-6D7D-4366-8714-6875C0A34F39}" name="Crude Percent_x000a_(2013/14-2017/18)" dataDxfId="69" dataCellStyle="Percent"/>
    <tableColumn id="9" xr3:uid="{2605FB17-AA4C-4FAA-83FA-01A01B6C0FC0}" name="Adjusted Percent_x000a_(2013/14-2017/18)" dataDxfId="68" dataCellStyle="Percent"/>
    <tableColumn id="6" xr3:uid="{43E0FA13-9B54-44D6-B201-10E3B3EA5D72}" name="Count _x000a_(2018/19-2022/23)" dataDxfId="67" dataCellStyle="Data - counts"/>
    <tableColumn id="7" xr3:uid="{C517B006-E5E4-45CE-8275-34DFC91A1A27}" name="Crude Percent_x000a_(2018/19-2022/23)" dataDxfId="66" dataCellStyle="Percent"/>
    <tableColumn id="10" xr3:uid="{B737B69A-8423-4615-A441-837880882BBA}" name="Adjusted Percent_x000a_(2018/19-2022/23)" dataDxfId="65" dataCellStyle="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08/09-2012/13)" dataDxfId="60"/>
    <tableColumn id="3" xr3:uid="{BA0D3DA2-FE1B-492A-B643-3CFEFEDAF728}" name="Crude Percent_x000a_(2008/09-2012/13)" dataDxfId="59"/>
    <tableColumn id="8" xr3:uid="{CFB65243-E5B2-44C6-8D0C-FB9438A58613}" name="Adjusted Percent_x000a_(2008/09-2012/13)" dataDxfId="58"/>
    <tableColumn id="4" xr3:uid="{65A87695-A081-48FE-8DE3-008DDF3ABE7B}" name="Count _x000a_(2013/14-2017/18)" dataDxfId="57"/>
    <tableColumn id="5" xr3:uid="{94433568-4669-42E6-80A7-30B3ED87FD6E}" name="Crude Percent_x000a_(2013/14-2017/18)" dataDxfId="56" dataCellStyle="Percent"/>
    <tableColumn id="9" xr3:uid="{3F299B8B-FCEB-4979-A7AE-BD2BD5C89E3E}" name="Adjusted Percent_x000a_(2013/14-2017/18)" dataDxfId="55" dataCellStyle="Percent"/>
    <tableColumn id="6" xr3:uid="{F9BAEEB1-906A-4FDA-B891-D116C64ECB71}" name="Count _x000a_(2018/19-2022/23)" dataDxfId="54"/>
    <tableColumn id="7" xr3:uid="{0CF98AB4-2418-42C1-BA44-73FF78F5589D}" name="Crude Percent_x000a_(2018/19-2022/23)" dataDxfId="53" dataCellStyle="Percent"/>
    <tableColumn id="10" xr3:uid="{9C6E716E-CAD9-42C6-B721-1B82BF58347E}" name="Adjusted Percent_x000a_(2018/19-2022/23)" dataDxfId="52" dataCellStyle="Percent"/>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08/09-2012/13)" dataDxfId="47"/>
    <tableColumn id="3" xr3:uid="{E7B9AA8C-BAA1-45C8-B8D1-E513DF08F7CD}" name="Crude Percent_x000a_(2008/09-2012/13)" dataDxfId="46"/>
    <tableColumn id="8" xr3:uid="{5833F9F7-6CE0-4C5D-9C27-545F1A6F2CD5}" name="Adjusted Percent_x000a_(2008/09-2012/13)" dataDxfId="45"/>
    <tableColumn id="4" xr3:uid="{AA22EA7D-5DC0-4F3A-8ECA-5325860C71C2}" name="Count _x000a_(2013/14-2017/18)" dataDxfId="44"/>
    <tableColumn id="5" xr3:uid="{8961EBF3-9061-40CF-8EED-1A80E878AA94}" name="Crude Percent_x000a_(2013/14-2017/18)" dataDxfId="43" dataCellStyle="Percent"/>
    <tableColumn id="9" xr3:uid="{670C5F53-3547-4206-A3B4-00F4526F41EF}" name="Adjusted Percent_x000a_(2013/14-2017/18)" dataDxfId="42" dataCellStyle="Percent"/>
    <tableColumn id="6" xr3:uid="{5AE41F3B-C96C-4164-9A3A-D1DA1E86C419}" name="Count _x000a_(2018/19-2022/23)" dataDxfId="41"/>
    <tableColumn id="7" xr3:uid="{CC94DDF7-9E48-4746-955D-E442C96C3982}" name="Crude Percent_x000a_(2018/19-2022/23)" dataDxfId="40" dataCellStyle="Percent"/>
    <tableColumn id="10" xr3:uid="{1DCF345B-E210-451E-A2D4-F32F96B5D28A}" name="Adjusted Percent_x000a_(2018/19-2022/23)" dataDxfId="39" dataCellStyle="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08/09-2012/13)" dataDxfId="34"/>
    <tableColumn id="3" xr3:uid="{26BCE2F9-001A-4F33-B3FE-6D6410B9F6A9}" name="Crude Percent_x000a_(2008/09-2012/13)" dataDxfId="33"/>
    <tableColumn id="8" xr3:uid="{78EE06CD-91BE-4824-9F4D-66929B7D5852}" name="Adjusted Percent_x000a_(2008/09-2012/13)" dataDxfId="32"/>
    <tableColumn id="4" xr3:uid="{ACE4089F-A593-4169-8211-DB959B0A7642}" name="Count _x000a_(2013/14-2017/18)" dataDxfId="31"/>
    <tableColumn id="5" xr3:uid="{BBAF5251-1946-45AA-B1BE-33DD00E61DDF}" name="Crude Percent_x000a_(2013/14-2017/18)" dataDxfId="30" dataCellStyle="Percent"/>
    <tableColumn id="9" xr3:uid="{0243E1F9-2123-42A5-BB23-E877D5619A14}" name="Adjusted Percent_x000a_(2013/14-2017/18)" dataDxfId="29" dataCellStyle="Percent"/>
    <tableColumn id="6" xr3:uid="{2EBEEC92-8AF4-4122-8D62-E2CACC3843A9}" name="Count _x000a_(2018/19-2022/23)" dataDxfId="28"/>
    <tableColumn id="7" xr3:uid="{EE37DAC4-2A3A-4DD3-9407-19801A4F6813}" name="Crude Percent_x000a_(2018/19-2022/23)" dataDxfId="27" dataCellStyle="Percent"/>
    <tableColumn id="10" xr3:uid="{E85AC16D-EACE-461E-8B26-B1F5656F1FD6}" name="Adjusted Percent_x000a_(2018/19-2022/23)" dataDxfId="26" dataCellStyle="Percent"/>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08/09-2012/13)" dataDxfId="21"/>
    <tableColumn id="3" xr3:uid="{054969E8-9BFF-44EA-9AC6-6F628BFD315E}" name="Crude Percent_x000a_(2008/09-2012/13)" dataDxfId="20"/>
    <tableColumn id="8" xr3:uid="{D76499AF-A597-492A-91E1-B9288188753A}" name="Adjusted Percent_x000a_(2008/09-2012/13)" dataDxfId="19"/>
    <tableColumn id="4" xr3:uid="{82B9FAD0-A182-4979-A453-ABA4A726790B}" name="Count _x000a_(2013/14-2017/18)" dataDxfId="18"/>
    <tableColumn id="5" xr3:uid="{112A539F-2360-4C14-A71A-5D32AF2F734D}" name="Crude Percent_x000a_(2013/14-2017/18)" dataDxfId="17" dataCellStyle="Percent"/>
    <tableColumn id="9" xr3:uid="{7A0D3EB2-8D1A-44C5-A259-DABF8E4C74B0}" name="Adjusted Percent_x000a_(2013/14-2017/18)" dataDxfId="16" dataCellStyle="Percent"/>
    <tableColumn id="6" xr3:uid="{FB9C8903-1AC8-4A75-8E6F-8F2F08F49C57}" name="Count _x000a_(2018/19-2022/23)" dataDxfId="15"/>
    <tableColumn id="7" xr3:uid="{290570BD-3038-4C7F-AC18-9BCCFD7BFA28}" name="Crude Percent_x000a_(2018/19-2022/23)" dataDxfId="14" dataCellStyle="Percent"/>
    <tableColumn id="10" xr3:uid="{926D0B2F-0520-4633-993E-B9FF02B30FFE}" name="Adjusted Percent_x000a_(2018/19-2022/23)" dataDxfId="13" dataCellStyle="Percent"/>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Percent_x000a_(2008/09 - 2012/13)" dataDxfId="8" dataCellStyle="Percent"/>
    <tableColumn id="3" xr3:uid="{25DBBBAA-19F0-44AB-A7A3-E2C9680F4E3D}" name="Adjusted Percent_x000a_(2013/14 - 2017/18)" dataDxfId="7" dataCellStyle="Percent"/>
    <tableColumn id="4" xr3:uid="{B1A4B07F-07FA-4054-9241-0E968E724E9B}" name="Adjusted Percent_x000a_(2018/19 - 2022/23)" dataDxfId="6" dataCellStyle="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8A24F8B-D39C-414C-A331-6593B4BD9D06}" name="Table919331221303948664" displayName="Table919331221303948664" ref="A2:B12" totalsRowShown="0" headerRowDxfId="5" dataDxfId="3" headerRowBorderDxfId="4">
  <tableColumns count="2">
    <tableColumn id="1" xr3:uid="{503060E4-73DD-4694-9CDC-29590428C217}" name="Statistical Tests" dataDxfId="2"/>
    <tableColumn id="2" xr3:uid="{3294D91A-1A0C-4211-AB58-D6E1A8309B86}"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8" s="56" customFormat="1" ht="18.899999999999999" customHeight="1" x14ac:dyDescent="0.3">
      <c r="A1" s="111" t="s">
        <v>441</v>
      </c>
      <c r="B1" s="55"/>
      <c r="C1" s="55"/>
      <c r="D1" s="55"/>
      <c r="E1" s="55"/>
      <c r="F1" s="55"/>
      <c r="G1" s="55"/>
      <c r="H1" s="55"/>
      <c r="I1" s="55"/>
      <c r="J1" s="55"/>
      <c r="K1" s="55"/>
      <c r="L1" s="55"/>
    </row>
    <row r="2" spans="1:18" s="56" customFormat="1" ht="18.899999999999999" customHeight="1" x14ac:dyDescent="0.3">
      <c r="A2" s="1" t="s">
        <v>457</v>
      </c>
      <c r="B2" s="57"/>
      <c r="C2" s="57"/>
      <c r="D2" s="57"/>
      <c r="E2" s="57"/>
      <c r="F2" s="57"/>
      <c r="G2" s="57"/>
      <c r="H2" s="57"/>
      <c r="I2" s="57"/>
      <c r="J2" s="57"/>
      <c r="K2" s="55"/>
      <c r="L2" s="55"/>
    </row>
    <row r="3" spans="1:18" s="60" customFormat="1" ht="54" customHeight="1" x14ac:dyDescent="0.3">
      <c r="A3" s="108" t="s">
        <v>455</v>
      </c>
      <c r="B3" s="58" t="s">
        <v>428</v>
      </c>
      <c r="C3" s="58" t="s">
        <v>429</v>
      </c>
      <c r="D3" s="58" t="s">
        <v>430</v>
      </c>
      <c r="E3" s="58" t="s">
        <v>431</v>
      </c>
      <c r="F3" s="58" t="s">
        <v>432</v>
      </c>
      <c r="G3" s="58" t="s">
        <v>433</v>
      </c>
      <c r="H3" s="58" t="s">
        <v>434</v>
      </c>
      <c r="I3" s="58" t="s">
        <v>456</v>
      </c>
      <c r="J3" s="58" t="s">
        <v>435</v>
      </c>
      <c r="Q3" s="61"/>
      <c r="R3" s="61"/>
    </row>
    <row r="4" spans="1:18" s="56" customFormat="1" ht="18.899999999999999" customHeight="1" x14ac:dyDescent="0.3">
      <c r="A4" s="62" t="s">
        <v>174</v>
      </c>
      <c r="B4" s="63">
        <v>169.8</v>
      </c>
      <c r="C4" s="86">
        <v>6.4739972500000009</v>
      </c>
      <c r="D4" s="86">
        <v>6.4743933599999997</v>
      </c>
      <c r="E4" s="63">
        <v>180.4</v>
      </c>
      <c r="F4" s="86">
        <v>6.4062499999999991</v>
      </c>
      <c r="G4" s="86">
        <v>6.4139983999999997</v>
      </c>
      <c r="H4" s="63">
        <v>186.6</v>
      </c>
      <c r="I4" s="86">
        <v>6.7471796400000006</v>
      </c>
      <c r="J4" s="86">
        <v>6.7565618399999998</v>
      </c>
    </row>
    <row r="5" spans="1:18" s="56" customFormat="1" ht="18.899999999999999" customHeight="1" x14ac:dyDescent="0.3">
      <c r="A5" s="62" t="s">
        <v>169</v>
      </c>
      <c r="B5" s="63">
        <v>663.4</v>
      </c>
      <c r="C5" s="86">
        <v>8.9697133600000001</v>
      </c>
      <c r="D5" s="86">
        <v>8.9649548199999991</v>
      </c>
      <c r="E5" s="63">
        <v>748.8</v>
      </c>
      <c r="F5" s="86">
        <v>9.6274010600000004</v>
      </c>
      <c r="G5" s="86">
        <v>9.6286857099999992</v>
      </c>
      <c r="H5" s="63">
        <v>722.8</v>
      </c>
      <c r="I5" s="86">
        <v>9.7491232799999992</v>
      </c>
      <c r="J5" s="86">
        <v>9.7467903800000002</v>
      </c>
    </row>
    <row r="6" spans="1:18" s="56" customFormat="1" ht="18.899999999999999" customHeight="1" x14ac:dyDescent="0.3">
      <c r="A6" s="62" t="s">
        <v>49</v>
      </c>
      <c r="B6" s="63">
        <v>75.2</v>
      </c>
      <c r="C6" s="86">
        <v>5.82584444</v>
      </c>
      <c r="D6" s="86">
        <v>5.8090852599999998</v>
      </c>
      <c r="E6" s="63">
        <v>89.6</v>
      </c>
      <c r="F6" s="86">
        <v>6.5420560700000001</v>
      </c>
      <c r="G6" s="86">
        <v>6.5399430999999995</v>
      </c>
      <c r="H6" s="63">
        <v>91.4</v>
      </c>
      <c r="I6" s="86">
        <v>6.6949897499999995</v>
      </c>
      <c r="J6" s="86">
        <v>6.70034654</v>
      </c>
    </row>
    <row r="7" spans="1:18" s="56" customFormat="1" ht="18.899999999999999" customHeight="1" x14ac:dyDescent="0.3">
      <c r="A7" s="62" t="s">
        <v>172</v>
      </c>
      <c r="B7" s="63">
        <v>119</v>
      </c>
      <c r="C7" s="86">
        <v>6.3493757299999993</v>
      </c>
      <c r="D7" s="86">
        <v>6.3436179900000003</v>
      </c>
      <c r="E7" s="63">
        <v>133.4</v>
      </c>
      <c r="F7" s="86">
        <v>6.8586118300000001</v>
      </c>
      <c r="G7" s="86">
        <v>6.8634819900000004</v>
      </c>
      <c r="H7" s="63">
        <v>115.8</v>
      </c>
      <c r="I7" s="86">
        <v>6.3092513899999991</v>
      </c>
      <c r="J7" s="86">
        <v>6.3206043300000001</v>
      </c>
    </row>
    <row r="8" spans="1:18" s="56" customFormat="1" ht="18.899999999999999" customHeight="1" x14ac:dyDescent="0.3">
      <c r="A8" s="62" t="s">
        <v>170</v>
      </c>
      <c r="B8" s="63">
        <v>101</v>
      </c>
      <c r="C8" s="86">
        <v>6.2299531200000002</v>
      </c>
      <c r="D8" s="86">
        <v>6.1767110700000005</v>
      </c>
      <c r="E8" s="63">
        <v>99.4</v>
      </c>
      <c r="F8" s="86">
        <v>6.2618117700000004</v>
      </c>
      <c r="G8" s="86">
        <v>6.2243856500000003</v>
      </c>
      <c r="H8" s="63">
        <v>96.8</v>
      </c>
      <c r="I8" s="86">
        <v>6.6712612</v>
      </c>
      <c r="J8" s="86">
        <v>6.6431170900000005</v>
      </c>
      <c r="Q8" s="64"/>
    </row>
    <row r="9" spans="1:18" s="56" customFormat="1" ht="18.899999999999999" customHeight="1" x14ac:dyDescent="0.3">
      <c r="A9" s="65" t="s">
        <v>29</v>
      </c>
      <c r="B9" s="74">
        <v>1132</v>
      </c>
      <c r="C9" s="87">
        <v>7.6271072200000001</v>
      </c>
      <c r="D9" s="87">
        <v>7.6146401599999995</v>
      </c>
      <c r="E9" s="74">
        <v>1253.2</v>
      </c>
      <c r="F9" s="87">
        <v>8.0790108200000006</v>
      </c>
      <c r="G9" s="87">
        <v>8.0766673200000003</v>
      </c>
      <c r="H9" s="74">
        <v>1216.2</v>
      </c>
      <c r="I9" s="87">
        <v>8.19089183</v>
      </c>
      <c r="J9" s="87">
        <v>8.19089183</v>
      </c>
    </row>
    <row r="10" spans="1:18" ht="18.899999999999999" customHeight="1" x14ac:dyDescent="0.25">
      <c r="A10" s="66" t="s">
        <v>417</v>
      </c>
    </row>
    <row r="11" spans="1:18" x14ac:dyDescent="0.25">
      <c r="B11" s="68"/>
      <c r="H11" s="68"/>
    </row>
    <row r="12" spans="1:18" x14ac:dyDescent="0.25">
      <c r="A12" s="110" t="s">
        <v>464</v>
      </c>
      <c r="B12" s="69"/>
      <c r="C12" s="69"/>
      <c r="D12" s="69"/>
      <c r="E12" s="69"/>
      <c r="F12" s="69"/>
      <c r="G12" s="69"/>
      <c r="H12" s="69"/>
      <c r="I12" s="69"/>
      <c r="J12" s="69"/>
    </row>
    <row r="13" spans="1:18" x14ac:dyDescent="0.25">
      <c r="B13" s="68"/>
      <c r="H13" s="68"/>
    </row>
    <row r="14" spans="1:18" ht="15.6" x14ac:dyDescent="0.3">
      <c r="A14" s="112" t="s">
        <v>465</v>
      </c>
      <c r="B14" s="68"/>
      <c r="H14" s="68"/>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C127"/>
  <sheetViews>
    <sheetView workbookViewId="0">
      <selection activeCell="BF129" sqref="BF129"/>
    </sheetView>
  </sheetViews>
  <sheetFormatPr defaultRowHeight="14.4" x14ac:dyDescent="0.3"/>
  <cols>
    <col min="1" max="1" width="5.88671875" customWidth="1"/>
    <col min="2" max="2" width="25.5546875" style="27" customWidth="1"/>
    <col min="4" max="4" width="11.88671875" style="28" bestFit="1" customWidth="1"/>
    <col min="5" max="5" width="31.6640625" style="27" customWidth="1"/>
    <col min="6" max="6" width="15.88671875" style="91" customWidth="1"/>
    <col min="7" max="7" width="23.109375" style="91" customWidth="1"/>
    <col min="8" max="8" width="17.33203125" style="91" customWidth="1"/>
    <col min="9" max="10" width="11.44140625" style="12" customWidth="1"/>
    <col min="11" max="11" width="15.109375" style="12" customWidth="1"/>
    <col min="12" max="12" width="2.5546875" style="12" customWidth="1"/>
    <col min="13" max="13" width="9.109375" style="92" bestFit="1" customWidth="1"/>
    <col min="14" max="14" width="18.5546875" style="44" customWidth="1"/>
    <col min="15" max="15" width="19.33203125" customWidth="1"/>
    <col min="16" max="16" width="20.88671875"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and Maternal Age-Adjusted Annual Small for Gestational Age Rates by Regions, 2008/09-2012/13, 2013/14-2017/18 &amp; 2018/19-2022/23(ref), proportion of live in-hospital singleton births</v>
      </c>
    </row>
    <row r="3" spans="1:34" x14ac:dyDescent="0.3">
      <c r="B3" s="27" t="str">
        <f>'Raw Data'!B6</f>
        <v xml:space="preserve">date:        May 2, 2025 </v>
      </c>
    </row>
    <row r="4" spans="1:34" x14ac:dyDescent="0.3">
      <c r="AD4"/>
      <c r="AE4"/>
    </row>
    <row r="5" spans="1:34" s="3" customFormat="1" x14ac:dyDescent="0.3">
      <c r="A5" s="3" t="s">
        <v>236</v>
      </c>
      <c r="B5" s="2" t="s">
        <v>179</v>
      </c>
      <c r="C5" s="3" t="s">
        <v>129</v>
      </c>
      <c r="D5" s="26" t="s">
        <v>392</v>
      </c>
      <c r="E5" s="2" t="s">
        <v>393</v>
      </c>
      <c r="F5" s="7" t="s">
        <v>425</v>
      </c>
      <c r="G5" s="7" t="s">
        <v>426</v>
      </c>
      <c r="H5" s="7" t="s">
        <v>427</v>
      </c>
      <c r="I5" s="13"/>
      <c r="J5" s="15" t="s">
        <v>265</v>
      </c>
      <c r="K5" s="44"/>
    </row>
    <row r="6" spans="1:34" x14ac:dyDescent="0.3">
      <c r="A6">
        <v>6</v>
      </c>
      <c r="B6" s="27" t="s">
        <v>130</v>
      </c>
      <c r="C6" t="str">
        <f>IF('Raw Data'!BC13&lt;0,CONCATENATE("(",-1*'Raw Data'!BC13,")"),'Raw Data'!BC13)</f>
        <v>(a)</v>
      </c>
      <c r="D6" s="28" t="s">
        <v>48</v>
      </c>
      <c r="E6" s="27" t="str">
        <f t="shared" ref="E6:E11" si="0">CONCATENATE(B6)&amp; (C6)</f>
        <v>Manitoba (a)</v>
      </c>
      <c r="F6" s="12">
        <f>('Raw Data'!E13)*100</f>
        <v>7.6146401599999995</v>
      </c>
      <c r="G6" s="12">
        <f>'Raw Data'!Q13*100</f>
        <v>8.0766673200000003</v>
      </c>
      <c r="H6" s="12">
        <f>'Raw Data'!AC13*100</f>
        <v>8.19089183</v>
      </c>
      <c r="J6" s="15">
        <v>8</v>
      </c>
      <c r="K6" s="14" t="s">
        <v>162</v>
      </c>
      <c r="L6" s="29"/>
      <c r="M6"/>
      <c r="N6" s="27"/>
      <c r="S6" s="6"/>
      <c r="T6" s="6"/>
      <c r="U6" s="6"/>
      <c r="AA6"/>
      <c r="AB6"/>
      <c r="AC6"/>
      <c r="AD6"/>
      <c r="AE6"/>
    </row>
    <row r="7" spans="1:34" x14ac:dyDescent="0.3">
      <c r="A7">
        <v>5</v>
      </c>
      <c r="B7" s="27" t="s">
        <v>170</v>
      </c>
      <c r="C7" t="str">
        <f>IF('Raw Data'!BC12&lt;0,CONCATENATE("(",-1*'Raw Data'!BC12,")"),'Raw Data'!BC12)</f>
        <v>(1,2,3)</v>
      </c>
      <c r="D7"/>
      <c r="E7" s="27" t="str">
        <f t="shared" si="0"/>
        <v>Northern Health Region (1,2,3)</v>
      </c>
      <c r="F7" s="12">
        <f>'Raw Data'!E12*100</f>
        <v>6.1767110700000005</v>
      </c>
      <c r="G7" s="12">
        <f>'Raw Data'!Q12*100</f>
        <v>6.2243856500000003</v>
      </c>
      <c r="H7" s="12">
        <f>'Raw Data'!AC12*100</f>
        <v>6.6431170900000005</v>
      </c>
      <c r="J7" s="15">
        <v>9</v>
      </c>
      <c r="K7" s="44" t="s">
        <v>163</v>
      </c>
      <c r="L7" s="29"/>
      <c r="M7"/>
      <c r="N7" s="27"/>
      <c r="S7" s="6"/>
      <c r="T7" s="6"/>
      <c r="U7" s="6"/>
      <c r="AA7"/>
      <c r="AB7"/>
      <c r="AC7"/>
      <c r="AD7"/>
      <c r="AE7"/>
    </row>
    <row r="8" spans="1:34" x14ac:dyDescent="0.3">
      <c r="A8">
        <v>4</v>
      </c>
      <c r="B8" s="27" t="s">
        <v>172</v>
      </c>
      <c r="C8" t="str">
        <f>IF('Raw Data'!BC11&lt;0,CONCATENATE("(",-1*'Raw Data'!BC11,")"),'Raw Data'!BC11)</f>
        <v>(1,2,3)</v>
      </c>
      <c r="D8"/>
      <c r="E8" s="27" t="str">
        <f t="shared" si="0"/>
        <v>Prairie Mountain Health (1,2,3)</v>
      </c>
      <c r="F8" s="12">
        <f>'Raw Data'!E11*100</f>
        <v>6.3436179900000003</v>
      </c>
      <c r="G8" s="12">
        <f>'Raw Data'!Q11*100</f>
        <v>6.8634819900000004</v>
      </c>
      <c r="H8" s="12">
        <f>'Raw Data'!AC11*100</f>
        <v>6.3206043300000001</v>
      </c>
      <c r="J8" s="15">
        <v>10</v>
      </c>
      <c r="K8" s="44" t="s">
        <v>165</v>
      </c>
      <c r="L8" s="29"/>
      <c r="M8"/>
      <c r="N8" s="27"/>
      <c r="S8" s="6"/>
      <c r="T8" s="6"/>
      <c r="U8" s="6"/>
      <c r="AA8"/>
      <c r="AB8"/>
      <c r="AC8"/>
      <c r="AD8"/>
      <c r="AE8"/>
    </row>
    <row r="9" spans="1:34" x14ac:dyDescent="0.3">
      <c r="A9">
        <v>3</v>
      </c>
      <c r="B9" s="27" t="s">
        <v>171</v>
      </c>
      <c r="C9" t="str">
        <f>IF('Raw Data'!BC10&lt;0,CONCATENATE("(",-1*'Raw Data'!BC10,")"),'Raw Data'!BC10)</f>
        <v>(1,2,3)</v>
      </c>
      <c r="D9"/>
      <c r="E9" s="27" t="str">
        <f t="shared" si="0"/>
        <v>Interlake-Eastern RHA (1,2,3)</v>
      </c>
      <c r="F9" s="12">
        <f>'Raw Data'!E10*100</f>
        <v>5.8090852599999998</v>
      </c>
      <c r="G9" s="12">
        <f>'Raw Data'!Q10*100</f>
        <v>6.5399430999999995</v>
      </c>
      <c r="H9" s="12">
        <f>'Raw Data'!AC10*100</f>
        <v>6.70034654</v>
      </c>
      <c r="J9" s="15">
        <v>11</v>
      </c>
      <c r="K9" s="44" t="s">
        <v>164</v>
      </c>
      <c r="L9" s="29"/>
      <c r="M9"/>
      <c r="N9" s="27"/>
      <c r="S9" s="6"/>
      <c r="T9" s="6"/>
      <c r="U9" s="6"/>
      <c r="AA9"/>
      <c r="AB9"/>
      <c r="AC9"/>
      <c r="AD9"/>
      <c r="AE9"/>
    </row>
    <row r="10" spans="1:34" x14ac:dyDescent="0.3">
      <c r="A10">
        <v>2</v>
      </c>
      <c r="B10" s="27" t="s">
        <v>173</v>
      </c>
      <c r="C10" t="str">
        <f>IF('Raw Data'!BC9&lt;0,CONCATENATE("(",-1*'Raw Data'!BC9,")"),'Raw Data'!BC9)</f>
        <v>(1,2,3,a)</v>
      </c>
      <c r="D10"/>
      <c r="E10" s="27" t="str">
        <f t="shared" si="0"/>
        <v>Winnipeg RHA (1,2,3,a)</v>
      </c>
      <c r="F10" s="12">
        <f>'Raw Data'!E9*100</f>
        <v>8.9649548199999991</v>
      </c>
      <c r="G10" s="12">
        <f>'Raw Data'!Q9*100</f>
        <v>9.6286857099999992</v>
      </c>
      <c r="H10" s="12">
        <f>'Raw Data'!AC9*100</f>
        <v>9.7467903800000002</v>
      </c>
      <c r="J10" s="15">
        <v>12</v>
      </c>
      <c r="K10" s="44" t="s">
        <v>166</v>
      </c>
      <c r="L10" s="29"/>
      <c r="M10"/>
      <c r="N10" s="27"/>
      <c r="S10" s="6"/>
      <c r="T10" s="6"/>
      <c r="U10" s="6"/>
      <c r="AA10"/>
      <c r="AB10"/>
      <c r="AC10"/>
      <c r="AD10"/>
      <c r="AE10"/>
    </row>
    <row r="11" spans="1:34" x14ac:dyDescent="0.3">
      <c r="A11">
        <v>1</v>
      </c>
      <c r="B11" s="27" t="s">
        <v>174</v>
      </c>
      <c r="C11" t="str">
        <f>IF('Raw Data'!BC8&lt;0,CONCATENATE("(",-1*'Raw Data'!BC8,")"),'Raw Data'!BC8)</f>
        <v>(1,2,3)</v>
      </c>
      <c r="D11"/>
      <c r="E11" s="27" t="str">
        <f t="shared" si="0"/>
        <v>Southern Health-Santé Sud (1,2,3)</v>
      </c>
      <c r="F11" s="12">
        <f>'Raw Data'!E8*100</f>
        <v>6.4743933599999997</v>
      </c>
      <c r="G11" s="12">
        <f>'Raw Data'!Q8*100</f>
        <v>6.4139983999999997</v>
      </c>
      <c r="H11" s="12">
        <f>'Raw Data'!AC8*100</f>
        <v>6.7565618399999998</v>
      </c>
      <c r="J11" s="15">
        <v>13</v>
      </c>
      <c r="K11" s="14" t="s">
        <v>50</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and Maternal Age-Adjusted Annual Small for Gestational Age Rates by Income Quintile, 2008/09-2012/13, 2013/14-2017/18 &amp; 2018/19-2022/23(ref), proportion of live in-hospital singleton births</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May 2, 2025 </v>
      </c>
      <c r="F17"/>
      <c r="G17"/>
      <c r="H17"/>
      <c r="I17"/>
      <c r="J17" s="6"/>
      <c r="K17" s="6"/>
      <c r="L17" s="6"/>
      <c r="M17" s="6"/>
      <c r="N17" s="6" t="s">
        <v>419</v>
      </c>
      <c r="O17" s="6" t="s">
        <v>420</v>
      </c>
      <c r="P17" s="6" t="s">
        <v>421</v>
      </c>
      <c r="R17" s="29"/>
      <c r="V17"/>
      <c r="W17"/>
      <c r="X17"/>
      <c r="AF17" s="6"/>
      <c r="AG17" s="6"/>
      <c r="AH17" s="6"/>
    </row>
    <row r="18" spans="1:34" x14ac:dyDescent="0.3">
      <c r="B18"/>
      <c r="D18"/>
      <c r="E18"/>
      <c r="F18" s="6" t="s">
        <v>394</v>
      </c>
      <c r="G18" s="6" t="s">
        <v>395</v>
      </c>
      <c r="H18" s="6" t="s">
        <v>396</v>
      </c>
      <c r="I18"/>
      <c r="J18" s="6"/>
      <c r="K18" s="6"/>
      <c r="L18" s="6"/>
      <c r="M18" s="6"/>
      <c r="N18" s="37" t="s">
        <v>418</v>
      </c>
      <c r="O18" s="6"/>
      <c r="Q18" s="3"/>
      <c r="R18" s="29"/>
      <c r="V18"/>
      <c r="W18"/>
      <c r="X18"/>
      <c r="AF18" s="6"/>
      <c r="AG18" s="6"/>
      <c r="AH18" s="6"/>
    </row>
    <row r="19" spans="1:34" x14ac:dyDescent="0.3">
      <c r="B19" s="3" t="s">
        <v>30</v>
      </c>
      <c r="C19" s="3" t="s">
        <v>411</v>
      </c>
      <c r="D19" s="26" t="s">
        <v>392</v>
      </c>
      <c r="E19" s="2" t="s">
        <v>393</v>
      </c>
      <c r="F19" s="7" t="s">
        <v>425</v>
      </c>
      <c r="G19" s="7" t="s">
        <v>426</v>
      </c>
      <c r="H19" s="7" t="s">
        <v>427</v>
      </c>
      <c r="I19" s="7"/>
      <c r="J19" s="15" t="s">
        <v>265</v>
      </c>
      <c r="K19" s="44"/>
      <c r="L19" s="7"/>
      <c r="M19" s="12"/>
      <c r="N19" s="7" t="s">
        <v>425</v>
      </c>
      <c r="O19" s="7" t="s">
        <v>426</v>
      </c>
      <c r="P19" s="7" t="s">
        <v>427</v>
      </c>
    </row>
    <row r="20" spans="1:34" ht="27" x14ac:dyDescent="0.3">
      <c r="A20" t="s">
        <v>28</v>
      </c>
      <c r="B20" s="40" t="s">
        <v>412</v>
      </c>
      <c r="C20" s="27" t="str">
        <f>IF(OR('Raw Inc Data'!BS9="s",'Raw Inc Data'!BT9="s",'Raw Inc Data'!BU9="s")," (s)","")</f>
        <v/>
      </c>
      <c r="D20" t="s">
        <v>28</v>
      </c>
      <c r="E20" s="40" t="str">
        <f>CONCATENATE(B20,C20)</f>
        <v>R1
(Lowest)</v>
      </c>
      <c r="F20" s="12">
        <f>'Raw Inc Data'!D9*100</f>
        <v>5.9275249699999994</v>
      </c>
      <c r="G20" s="12">
        <f>'Raw Inc Data'!U9*100</f>
        <v>6.2672724599999992</v>
      </c>
      <c r="H20" s="12">
        <f>'Raw Inc Data'!AL9*100</f>
        <v>6.5353227099999991</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Data'!D10*100</f>
        <v>6.7483680599999998</v>
      </c>
      <c r="G21" s="12">
        <f>'Raw Inc Data'!U10*100</f>
        <v>6.3656063200000004</v>
      </c>
      <c r="H21" s="12">
        <f>'Raw Inc Data'!AL10*100</f>
        <v>6.8568616299999992</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Data'!D11*100</f>
        <v>6.6896701500000004</v>
      </c>
      <c r="G22" s="12">
        <f>'Raw Inc Data'!U11*100</f>
        <v>7.1280922299999991</v>
      </c>
      <c r="H22" s="12">
        <f>'Raw Inc Data'!AL11*100</f>
        <v>6.6699520100000003</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Data'!D12*100</f>
        <v>6.3384434000000001</v>
      </c>
      <c r="G23" s="12">
        <f>'Raw Inc Data'!U12*100</f>
        <v>5.85929403</v>
      </c>
      <c r="H23" s="12">
        <f>'Raw Inc Data'!AL12*100</f>
        <v>6.2998465899999996</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413</v>
      </c>
      <c r="C24" s="27" t="str">
        <f>IF(OR('Raw Inc Data'!BS13="s",'Raw Inc Data'!BT13="s",'Raw Inc Data'!BU13="s")," (s)","")</f>
        <v/>
      </c>
      <c r="D24"/>
      <c r="E24" s="40" t="str">
        <f t="shared" si="1"/>
        <v>Rural R5
(Highest)</v>
      </c>
      <c r="F24" s="12">
        <f>'Raw Inc Data'!D13*100</f>
        <v>5.5471365299999995</v>
      </c>
      <c r="G24" s="12">
        <f>'Raw Inc Data'!U13*100</f>
        <v>6.7338302299999997</v>
      </c>
      <c r="H24" s="12">
        <f>'Raw Inc Data'!AL13*100</f>
        <v>6.8067308199999994</v>
      </c>
      <c r="I24" s="17"/>
      <c r="J24" s="3">
        <v>13</v>
      </c>
      <c r="K24" t="s">
        <v>41</v>
      </c>
      <c r="L24" s="17"/>
      <c r="M24" s="12"/>
      <c r="N24" s="12" t="str">
        <f>'Raw Inc Data'!BS13</f>
        <v xml:space="preserve"> </v>
      </c>
      <c r="O24" s="12" t="str">
        <f>'Raw Inc Data'!BU13</f>
        <v xml:space="preserve"> </v>
      </c>
      <c r="P24" s="12" t="str">
        <f>'Raw Inc Data'!BT13</f>
        <v xml:space="preserve"> </v>
      </c>
    </row>
    <row r="25" spans="1:34" ht="27" x14ac:dyDescent="0.3">
      <c r="A25" t="s">
        <v>28</v>
      </c>
      <c r="B25" s="40" t="s">
        <v>414</v>
      </c>
      <c r="C25" s="27" t="str">
        <f>IF(OR('Raw Inc Data'!BS14="s",'Raw Inc Data'!BT14="s",'Raw Inc Data'!BU14="s")," (s)","")</f>
        <v/>
      </c>
      <c r="D25" t="s">
        <v>28</v>
      </c>
      <c r="E25" s="40" t="str">
        <f t="shared" si="1"/>
        <v>U1
(Lowest)</v>
      </c>
      <c r="F25" s="12">
        <f>'Raw Inc Data'!D14*100</f>
        <v>9.8551230700000012</v>
      </c>
      <c r="G25" s="12">
        <f>'Raw Inc Data'!U14*100</f>
        <v>9.7920291400000004</v>
      </c>
      <c r="H25" s="12">
        <f>'Raw Inc Data'!AL14*100</f>
        <v>10.060896919999999</v>
      </c>
      <c r="I25" s="17"/>
      <c r="J25" s="45">
        <v>14</v>
      </c>
      <c r="K25" s="44" t="s">
        <v>42</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Data'!D15*100</f>
        <v>8.9437710399999997</v>
      </c>
      <c r="G26" s="12">
        <f>'Raw Inc Data'!U15*100</f>
        <v>9.9905207199999992</v>
      </c>
      <c r="H26" s="12">
        <f>'Raw Inc Data'!AL15*100</f>
        <v>9.6657691799999998</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Data'!D16*100</f>
        <v>8.5430441899999998</v>
      </c>
      <c r="G27" s="12">
        <f>'Raw Inc Data'!U16*100</f>
        <v>8.9161379200000006</v>
      </c>
      <c r="H27" s="12">
        <f>'Raw Inc Data'!AL16*100</f>
        <v>9.3066673399999988</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Data'!D17*100</f>
        <v>8.6515842799999998</v>
      </c>
      <c r="G28" s="12">
        <f>'Raw Inc Data'!U17*100</f>
        <v>9.5104224500000001</v>
      </c>
      <c r="H28" s="12">
        <f>'Raw Inc Data'!AL17*100</f>
        <v>9.5826433299999998</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415</v>
      </c>
      <c r="C29" s="27" t="str">
        <f>IF(OR('Raw Inc Data'!BS18="s",'Raw Inc Data'!BT18="s",'Raw Inc Data'!BU18="s")," (s)","")</f>
        <v/>
      </c>
      <c r="D29"/>
      <c r="E29" s="40" t="str">
        <f t="shared" si="1"/>
        <v>Urban U5
(Highest)</v>
      </c>
      <c r="F29" s="12">
        <f>'Raw Inc Data'!D18*100</f>
        <v>7.1094332499999995</v>
      </c>
      <c r="G29" s="12">
        <f>'Raw Inc Data'!U18*100</f>
        <v>8.5674846999999996</v>
      </c>
      <c r="H29" s="12">
        <f>'Raw Inc Data'!AL18*100</f>
        <v>8.3384834199999993</v>
      </c>
      <c r="I29" s="17"/>
      <c r="J29" s="3">
        <v>18</v>
      </c>
      <c r="K29" t="s">
        <v>44</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243</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398</v>
      </c>
      <c r="G33" s="30" t="s">
        <v>399</v>
      </c>
      <c r="H33" t="s">
        <v>400</v>
      </c>
      <c r="I33"/>
      <c r="J33" s="37" t="s">
        <v>397</v>
      </c>
      <c r="K33" s="6"/>
      <c r="L33" s="31"/>
      <c r="M33" s="30"/>
      <c r="N33" s="30"/>
      <c r="O33" s="30"/>
      <c r="R33" s="29"/>
      <c r="V33"/>
      <c r="W33"/>
      <c r="X33"/>
      <c r="AF33" s="6"/>
      <c r="AG33" s="6"/>
      <c r="AH33" s="6"/>
    </row>
    <row r="34" spans="2:34" x14ac:dyDescent="0.3">
      <c r="B34"/>
      <c r="D34"/>
      <c r="E34" s="23" t="s">
        <v>269</v>
      </c>
      <c r="F34" s="24" t="str">
        <f>IF('Raw Inc Data'!BN9="r","*","")</f>
        <v/>
      </c>
      <c r="G34" s="24" t="str">
        <f>IF('Raw Inc Data'!BO9="r","*","")</f>
        <v/>
      </c>
      <c r="H34" s="24" t="str">
        <f>IF('Raw Inc Data'!BP9="r","*","")</f>
        <v/>
      </c>
      <c r="I34" s="22"/>
      <c r="J34" s="38" t="s">
        <v>269</v>
      </c>
      <c r="K34" s="38" t="s">
        <v>401</v>
      </c>
      <c r="L34" s="38" t="s">
        <v>403</v>
      </c>
      <c r="M34" s="38" t="s">
        <v>404</v>
      </c>
      <c r="N34"/>
      <c r="O34" s="29"/>
    </row>
    <row r="35" spans="2:34" x14ac:dyDescent="0.3">
      <c r="B35"/>
      <c r="D35"/>
      <c r="E35" s="23" t="s">
        <v>268</v>
      </c>
      <c r="F35" s="24" t="str">
        <f>IF('Raw Inc Data'!BN14="u","*","")</f>
        <v>*</v>
      </c>
      <c r="G35" s="24" t="str">
        <f>IF('Raw Inc Data'!BO14="u","*","")</f>
        <v>*</v>
      </c>
      <c r="H35" s="24" t="str">
        <f>IF('Raw Inc Data'!BP14="u","*","")</f>
        <v>*</v>
      </c>
      <c r="I35" s="32"/>
      <c r="J35" s="38" t="s">
        <v>268</v>
      </c>
      <c r="K35" s="38" t="s">
        <v>402</v>
      </c>
      <c r="L35" s="38" t="s">
        <v>406</v>
      </c>
      <c r="M35" s="38" t="s">
        <v>405</v>
      </c>
      <c r="N35"/>
      <c r="O35" s="29"/>
    </row>
    <row r="36" spans="2:34" x14ac:dyDescent="0.3">
      <c r="B36"/>
      <c r="D36"/>
      <c r="E36" s="33" t="s">
        <v>271</v>
      </c>
      <c r="F36" s="34"/>
      <c r="G36" s="24" t="str">
        <f>IF('Raw Inc Data'!BQ9="a"," (a)","")</f>
        <v/>
      </c>
      <c r="H36" s="24" t="str">
        <f>IF('Raw Inc Data'!BR9="b"," (b)","")</f>
        <v/>
      </c>
      <c r="I36" s="22"/>
      <c r="J36" s="38" t="s">
        <v>271</v>
      </c>
      <c r="K36" s="38"/>
      <c r="L36" s="38" t="s">
        <v>407</v>
      </c>
      <c r="M36" s="38" t="s">
        <v>408</v>
      </c>
      <c r="N36" s="6"/>
      <c r="O36" s="29"/>
    </row>
    <row r="37" spans="2:34" x14ac:dyDescent="0.3">
      <c r="B37"/>
      <c r="D37"/>
      <c r="E37" s="33" t="s">
        <v>270</v>
      </c>
      <c r="F37" s="34"/>
      <c r="G37" s="24" t="str">
        <f>IF('Raw Inc Data'!BQ14="a"," (a)","")</f>
        <v xml:space="preserve"> (a)</v>
      </c>
      <c r="H37" s="24" t="str">
        <f>IF('Raw Inc Data'!BR14="b"," (b)","")</f>
        <v/>
      </c>
      <c r="I37" s="22"/>
      <c r="J37" s="39" t="s">
        <v>270</v>
      </c>
      <c r="K37" s="38"/>
      <c r="L37" s="38" t="s">
        <v>409</v>
      </c>
      <c r="M37" s="24" t="s">
        <v>410</v>
      </c>
      <c r="N37" s="6"/>
      <c r="O37" s="29"/>
    </row>
    <row r="38" spans="2:34" x14ac:dyDescent="0.3">
      <c r="B38"/>
      <c r="D38"/>
      <c r="E38" s="23" t="s">
        <v>375</v>
      </c>
      <c r="F38" s="25" t="str">
        <f>CONCATENATE(F$19,F34)</f>
        <v>2008/09-2012/13</v>
      </c>
      <c r="G38" s="25" t="str">
        <f>CONCATENATE(G$19,G34,G36)</f>
        <v>2013/14-2017/18</v>
      </c>
      <c r="H38" s="25" t="str">
        <f>CONCATENATE(H$19,H34,H36)</f>
        <v>2018/19-2022/23</v>
      </c>
      <c r="I38" s="6"/>
      <c r="J38" s="38"/>
      <c r="K38" s="38"/>
      <c r="L38" s="38"/>
      <c r="M38" s="24"/>
      <c r="N38" s="6"/>
      <c r="O38" s="29"/>
    </row>
    <row r="39" spans="2:34" x14ac:dyDescent="0.3">
      <c r="B39"/>
      <c r="D39"/>
      <c r="E39" s="23" t="s">
        <v>376</v>
      </c>
      <c r="F39" s="25" t="str">
        <f>CONCATENATE(F$19,F35)</f>
        <v>2008/09-2012/13*</v>
      </c>
      <c r="G39" s="25" t="str">
        <f>CONCATENATE(G$19,G35,G37)</f>
        <v>2013/14-2017/18* (a)</v>
      </c>
      <c r="H39" s="25" t="str">
        <f>CONCATENATE(H$19,H35,H37)</f>
        <v>2018/19-2022/23*</v>
      </c>
      <c r="I39" s="6"/>
      <c r="J39" s="24"/>
      <c r="K39" s="24"/>
      <c r="L39" s="24"/>
      <c r="M39" s="24"/>
      <c r="N39" s="6"/>
      <c r="O39" s="29"/>
    </row>
    <row r="40" spans="2:34" x14ac:dyDescent="0.3">
      <c r="B40"/>
      <c r="D40"/>
      <c r="J40" s="6"/>
      <c r="K40" s="6"/>
      <c r="L40" s="6"/>
      <c r="M40" s="6"/>
      <c r="N40" s="6"/>
      <c r="O40" s="29"/>
    </row>
    <row r="41" spans="2:34" x14ac:dyDescent="0.3">
      <c r="B41" s="49" t="s">
        <v>422</v>
      </c>
      <c r="C41" s="49"/>
      <c r="D41" s="50"/>
      <c r="E41" s="50"/>
      <c r="F41" s="50"/>
      <c r="G41" s="50"/>
      <c r="H41" s="50"/>
      <c r="I41" s="50"/>
      <c r="J41" s="50"/>
      <c r="K41" s="50"/>
      <c r="L41" s="50"/>
      <c r="M41" s="50"/>
      <c r="N41" s="50"/>
      <c r="O41" s="50"/>
      <c r="P41" s="50"/>
      <c r="Q41" s="50"/>
      <c r="R41" s="5"/>
      <c r="U41" s="6"/>
      <c r="AE41"/>
    </row>
    <row r="42" spans="2:34" x14ac:dyDescent="0.3">
      <c r="L42" s="92"/>
      <c r="M42" s="44"/>
      <c r="N42"/>
      <c r="U42" s="6"/>
      <c r="AE42"/>
    </row>
    <row r="43" spans="2:34" x14ac:dyDescent="0.3">
      <c r="L43" s="92"/>
      <c r="M43" s="44"/>
      <c r="N43"/>
      <c r="U43" s="6"/>
      <c r="AE43"/>
    </row>
    <row r="44" spans="2:34" x14ac:dyDescent="0.3">
      <c r="L44" s="92"/>
      <c r="M44" s="44"/>
      <c r="N44"/>
      <c r="U44" s="6"/>
      <c r="AE44"/>
    </row>
    <row r="45" spans="2:34" x14ac:dyDescent="0.3">
      <c r="L45" s="92"/>
      <c r="M45" s="44"/>
      <c r="N45"/>
      <c r="U45" s="6"/>
      <c r="AE45"/>
    </row>
    <row r="46" spans="2:34" x14ac:dyDescent="0.3">
      <c r="L46" s="92"/>
      <c r="M46" s="44"/>
      <c r="N46"/>
      <c r="U46" s="6"/>
      <c r="AE46"/>
    </row>
    <row r="47" spans="2:34" x14ac:dyDescent="0.3">
      <c r="L47" s="92"/>
      <c r="M47" s="44"/>
      <c r="N47"/>
      <c r="U47" s="6"/>
      <c r="AE47"/>
    </row>
    <row r="48" spans="2:34" x14ac:dyDescent="0.3">
      <c r="J48" s="6"/>
    </row>
    <row r="127" spans="54:55" x14ac:dyDescent="0.3">
      <c r="BB127" t="s">
        <v>423</v>
      </c>
      <c r="BC127" t="s">
        <v>424</v>
      </c>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J28" workbookViewId="0">
      <selection activeCell="BF129" sqref="BF129"/>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84"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459</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85"/>
      <c r="BE5" s="85"/>
      <c r="BF5" s="85"/>
    </row>
    <row r="6" spans="1:93" x14ac:dyDescent="0.3">
      <c r="A6" s="9"/>
      <c r="B6" t="s">
        <v>460</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85"/>
      <c r="BE6" s="85"/>
      <c r="BF6" s="85"/>
    </row>
    <row r="7" spans="1:93" x14ac:dyDescent="0.3">
      <c r="A7" s="9"/>
      <c r="B7" t="s">
        <v>0</v>
      </c>
      <c r="C7" s="93" t="s">
        <v>1</v>
      </c>
      <c r="D7" s="94" t="s">
        <v>2</v>
      </c>
      <c r="E7" s="95" t="s">
        <v>3</v>
      </c>
      <c r="F7" s="94" t="s">
        <v>4</v>
      </c>
      <c r="G7" s="94" t="s">
        <v>5</v>
      </c>
      <c r="H7" s="94" t="s">
        <v>6</v>
      </c>
      <c r="I7" s="96" t="s">
        <v>7</v>
      </c>
      <c r="J7" s="94" t="s">
        <v>155</v>
      </c>
      <c r="K7" s="94" t="s">
        <v>156</v>
      </c>
      <c r="L7" s="94" t="s">
        <v>8</v>
      </c>
      <c r="M7" s="94" t="s">
        <v>9</v>
      </c>
      <c r="N7" s="94" t="s">
        <v>10</v>
      </c>
      <c r="O7" s="94" t="s">
        <v>11</v>
      </c>
      <c r="P7" s="94" t="s">
        <v>12</v>
      </c>
      <c r="Q7" s="95" t="s">
        <v>13</v>
      </c>
      <c r="R7" s="94" t="s">
        <v>14</v>
      </c>
      <c r="S7" s="94" t="s">
        <v>15</v>
      </c>
      <c r="T7" s="94" t="s">
        <v>16</v>
      </c>
      <c r="U7" s="96" t="s">
        <v>17</v>
      </c>
      <c r="V7" s="94" t="s">
        <v>157</v>
      </c>
      <c r="W7" s="94" t="s">
        <v>158</v>
      </c>
      <c r="X7" s="94" t="s">
        <v>18</v>
      </c>
      <c r="Y7" s="94" t="s">
        <v>19</v>
      </c>
      <c r="Z7" s="94" t="s">
        <v>20</v>
      </c>
      <c r="AA7" s="94" t="s">
        <v>207</v>
      </c>
      <c r="AB7" s="94" t="s">
        <v>208</v>
      </c>
      <c r="AC7" s="95" t="s">
        <v>209</v>
      </c>
      <c r="AD7" s="94" t="s">
        <v>210</v>
      </c>
      <c r="AE7" s="94" t="s">
        <v>211</v>
      </c>
      <c r="AF7" s="94" t="s">
        <v>212</v>
      </c>
      <c r="AG7" s="96" t="s">
        <v>213</v>
      </c>
      <c r="AH7" s="94" t="s">
        <v>214</v>
      </c>
      <c r="AI7" s="94" t="s">
        <v>215</v>
      </c>
      <c r="AJ7" s="94" t="s">
        <v>216</v>
      </c>
      <c r="AK7" s="94" t="s">
        <v>217</v>
      </c>
      <c r="AL7" s="94" t="s">
        <v>218</v>
      </c>
      <c r="AM7" s="94" t="s">
        <v>219</v>
      </c>
      <c r="AN7" s="94" t="s">
        <v>220</v>
      </c>
      <c r="AO7" s="94" t="s">
        <v>221</v>
      </c>
      <c r="AP7" s="94" t="s">
        <v>222</v>
      </c>
      <c r="AQ7" s="94" t="s">
        <v>21</v>
      </c>
      <c r="AR7" s="94" t="s">
        <v>22</v>
      </c>
      <c r="AS7" s="94" t="s">
        <v>23</v>
      </c>
      <c r="AT7" s="94" t="s">
        <v>24</v>
      </c>
      <c r="AU7" s="93" t="s">
        <v>159</v>
      </c>
      <c r="AV7" s="93" t="s">
        <v>160</v>
      </c>
      <c r="AW7" s="93" t="s">
        <v>223</v>
      </c>
      <c r="AX7" s="93" t="s">
        <v>161</v>
      </c>
      <c r="AY7" s="93" t="s">
        <v>224</v>
      </c>
      <c r="AZ7" s="93" t="s">
        <v>25</v>
      </c>
      <c r="BA7" s="93" t="s">
        <v>26</v>
      </c>
      <c r="BB7" s="93" t="s">
        <v>225</v>
      </c>
      <c r="BC7" s="97" t="s">
        <v>27</v>
      </c>
      <c r="BD7" s="98" t="s">
        <v>131</v>
      </c>
      <c r="BE7" s="98" t="s">
        <v>132</v>
      </c>
      <c r="BF7" s="98" t="s">
        <v>226</v>
      </c>
    </row>
    <row r="8" spans="1:93" s="3" customFormat="1" x14ac:dyDescent="0.3">
      <c r="A8" s="9" t="s">
        <v>416</v>
      </c>
      <c r="B8" s="3" t="s">
        <v>162</v>
      </c>
      <c r="C8" s="99">
        <v>849</v>
      </c>
      <c r="D8" s="100">
        <v>13114</v>
      </c>
      <c r="E8" s="95">
        <v>6.4743933599999998E-2</v>
      </c>
      <c r="F8" s="101">
        <v>6.0237567700000001E-2</v>
      </c>
      <c r="G8" s="101">
        <v>6.95874202E-2</v>
      </c>
      <c r="H8" s="101">
        <v>1.0479000000000001E-5</v>
      </c>
      <c r="I8" s="102">
        <v>6.4739972500000006E-2</v>
      </c>
      <c r="J8" s="101">
        <v>6.0528421700000001E-2</v>
      </c>
      <c r="K8" s="101">
        <v>6.9244561999999996E-2</v>
      </c>
      <c r="L8" s="101">
        <v>0.85025598319999995</v>
      </c>
      <c r="M8" s="101">
        <v>0.79107569629999996</v>
      </c>
      <c r="N8" s="101">
        <v>0.913863541</v>
      </c>
      <c r="O8" s="100">
        <v>902</v>
      </c>
      <c r="P8" s="100">
        <v>14080</v>
      </c>
      <c r="Q8" s="95">
        <v>6.4139983999999997E-2</v>
      </c>
      <c r="R8" s="101">
        <v>5.9814853699999997E-2</v>
      </c>
      <c r="S8" s="101">
        <v>6.87778587E-2</v>
      </c>
      <c r="T8" s="101">
        <v>9.736685E-11</v>
      </c>
      <c r="U8" s="102">
        <v>6.4062499999999994E-2</v>
      </c>
      <c r="V8" s="101">
        <v>6.0015298600000003E-2</v>
      </c>
      <c r="W8" s="101">
        <v>6.8382629099999995E-2</v>
      </c>
      <c r="X8" s="101">
        <v>0.7941392344</v>
      </c>
      <c r="Y8" s="101">
        <v>0.74058830549999999</v>
      </c>
      <c r="Z8" s="101">
        <v>0.85156235800000002</v>
      </c>
      <c r="AA8" s="100">
        <v>933</v>
      </c>
      <c r="AB8" s="100">
        <v>13828</v>
      </c>
      <c r="AC8" s="95">
        <v>6.7565618399999999E-2</v>
      </c>
      <c r="AD8" s="101">
        <v>6.3064990900000006E-2</v>
      </c>
      <c r="AE8" s="101">
        <v>7.2387432700000004E-2</v>
      </c>
      <c r="AF8" s="101">
        <v>4.4113469999999997E-8</v>
      </c>
      <c r="AG8" s="102">
        <v>6.7471796400000006E-2</v>
      </c>
      <c r="AH8" s="101">
        <v>6.3278355699999997E-2</v>
      </c>
      <c r="AI8" s="101">
        <v>7.1943135300000002E-2</v>
      </c>
      <c r="AJ8" s="101">
        <v>0.82488720179999997</v>
      </c>
      <c r="AK8" s="101">
        <v>0.76994046849999997</v>
      </c>
      <c r="AL8" s="101">
        <v>0.88375520380000006</v>
      </c>
      <c r="AM8" s="101">
        <v>0.26521773580000002</v>
      </c>
      <c r="AN8" s="101">
        <v>1.0534087183</v>
      </c>
      <c r="AO8" s="101">
        <v>0.96126952480000005</v>
      </c>
      <c r="AP8" s="101">
        <v>1.1543795982</v>
      </c>
      <c r="AQ8" s="101">
        <v>0.84462540890000004</v>
      </c>
      <c r="AR8" s="101">
        <v>0.99067171970000001</v>
      </c>
      <c r="AS8" s="101">
        <v>0.90203652700000003</v>
      </c>
      <c r="AT8" s="101">
        <v>1.0880163128</v>
      </c>
      <c r="AU8" s="99">
        <v>1</v>
      </c>
      <c r="AV8" s="99">
        <v>2</v>
      </c>
      <c r="AW8" s="99">
        <v>3</v>
      </c>
      <c r="AX8" s="99" t="s">
        <v>28</v>
      </c>
      <c r="AY8" s="99" t="s">
        <v>28</v>
      </c>
      <c r="AZ8" s="99" t="s">
        <v>28</v>
      </c>
      <c r="BA8" s="99" t="s">
        <v>28</v>
      </c>
      <c r="BB8" s="99" t="s">
        <v>28</v>
      </c>
      <c r="BC8" s="97" t="s">
        <v>229</v>
      </c>
      <c r="BD8" s="98">
        <v>169.8</v>
      </c>
      <c r="BE8" s="98">
        <v>180.4</v>
      </c>
      <c r="BF8" s="98">
        <v>186.6</v>
      </c>
      <c r="BG8" s="37"/>
      <c r="BH8" s="37"/>
      <c r="BI8" s="37"/>
      <c r="BJ8" s="37"/>
      <c r="BK8" s="37"/>
      <c r="BL8" s="37"/>
      <c r="BM8" s="37"/>
      <c r="BN8" s="37"/>
      <c r="BO8" s="37"/>
      <c r="BP8" s="37"/>
      <c r="BQ8" s="37"/>
      <c r="BR8" s="37"/>
      <c r="BS8" s="37"/>
      <c r="BT8" s="37"/>
      <c r="BU8" s="37"/>
      <c r="BV8" s="37"/>
      <c r="BW8" s="37"/>
    </row>
    <row r="9" spans="1:93" x14ac:dyDescent="0.3">
      <c r="A9" s="9"/>
      <c r="B9" t="s">
        <v>163</v>
      </c>
      <c r="C9" s="93">
        <v>3317</v>
      </c>
      <c r="D9" s="103">
        <v>36980</v>
      </c>
      <c r="E9" s="104">
        <v>8.9649548199999998E-2</v>
      </c>
      <c r="F9" s="94">
        <v>8.58842514E-2</v>
      </c>
      <c r="G9" s="94">
        <v>9.3579921400000002E-2</v>
      </c>
      <c r="H9" s="94">
        <v>8.8480749999999996E-14</v>
      </c>
      <c r="I9" s="96">
        <v>8.9697133600000006E-2</v>
      </c>
      <c r="J9" s="94">
        <v>8.66960014E-2</v>
      </c>
      <c r="K9" s="94">
        <v>9.28021552E-2</v>
      </c>
      <c r="L9" s="94">
        <v>1.1773313810999999</v>
      </c>
      <c r="M9" s="94">
        <v>1.1278832553</v>
      </c>
      <c r="N9" s="94">
        <v>1.2289473882999999</v>
      </c>
      <c r="O9" s="103">
        <v>3744</v>
      </c>
      <c r="P9" s="103">
        <v>38889</v>
      </c>
      <c r="Q9" s="104">
        <v>9.6286857099999998E-2</v>
      </c>
      <c r="R9" s="94">
        <v>9.2461050599999997E-2</v>
      </c>
      <c r="S9" s="94">
        <v>0.1002709658</v>
      </c>
      <c r="T9" s="94">
        <v>1.9486529999999999E-17</v>
      </c>
      <c r="U9" s="96">
        <v>9.6274010600000001E-2</v>
      </c>
      <c r="V9" s="94">
        <v>9.3239056000000001E-2</v>
      </c>
      <c r="W9" s="94">
        <v>9.9407753799999998E-2</v>
      </c>
      <c r="X9" s="94">
        <v>1.1921607422</v>
      </c>
      <c r="Y9" s="94">
        <v>1.1447921147</v>
      </c>
      <c r="Z9" s="94">
        <v>1.2414893647</v>
      </c>
      <c r="AA9" s="103">
        <v>3614</v>
      </c>
      <c r="AB9" s="103">
        <v>37070</v>
      </c>
      <c r="AC9" s="104">
        <v>9.7467903800000005E-2</v>
      </c>
      <c r="AD9" s="94">
        <v>9.3531019000000007E-2</v>
      </c>
      <c r="AE9" s="94">
        <v>0.1015704991</v>
      </c>
      <c r="AF9" s="94">
        <v>1.368352E-16</v>
      </c>
      <c r="AG9" s="96">
        <v>9.7491232799999994E-2</v>
      </c>
      <c r="AH9" s="94">
        <v>9.4364007200000002E-2</v>
      </c>
      <c r="AI9" s="94">
        <v>0.10072209479999999</v>
      </c>
      <c r="AJ9" s="94">
        <v>1.1899547192</v>
      </c>
      <c r="AK9" s="94">
        <v>1.141890541</v>
      </c>
      <c r="AL9" s="94">
        <v>1.2400420030999999</v>
      </c>
      <c r="AM9" s="94">
        <v>0.60140274140000005</v>
      </c>
      <c r="AN9" s="94">
        <v>1.0122659183</v>
      </c>
      <c r="AO9" s="94">
        <v>0.96700661290000001</v>
      </c>
      <c r="AP9" s="94">
        <v>1.0596435181999999</v>
      </c>
      <c r="AQ9" s="94">
        <v>2.7607985999999998E-3</v>
      </c>
      <c r="AR9" s="94">
        <v>1.0740361665</v>
      </c>
      <c r="AS9" s="94">
        <v>1.0249613071000001</v>
      </c>
      <c r="AT9" s="94">
        <v>1.1254607163000001</v>
      </c>
      <c r="AU9" s="93">
        <v>1</v>
      </c>
      <c r="AV9" s="93">
        <v>2</v>
      </c>
      <c r="AW9" s="93">
        <v>3</v>
      </c>
      <c r="AX9" s="93" t="s">
        <v>227</v>
      </c>
      <c r="AY9" s="93" t="s">
        <v>28</v>
      </c>
      <c r="AZ9" s="93" t="s">
        <v>28</v>
      </c>
      <c r="BA9" s="93" t="s">
        <v>28</v>
      </c>
      <c r="BB9" s="93" t="s">
        <v>28</v>
      </c>
      <c r="BC9" s="105" t="s">
        <v>448</v>
      </c>
      <c r="BD9" s="106">
        <v>663.4</v>
      </c>
      <c r="BE9" s="106">
        <v>748.8</v>
      </c>
      <c r="BF9" s="106">
        <v>722.8</v>
      </c>
    </row>
    <row r="10" spans="1:93" x14ac:dyDescent="0.3">
      <c r="A10" s="9"/>
      <c r="B10" t="s">
        <v>165</v>
      </c>
      <c r="C10" s="93">
        <v>376</v>
      </c>
      <c r="D10" s="103">
        <v>6454</v>
      </c>
      <c r="E10" s="104">
        <v>5.8090852599999999E-2</v>
      </c>
      <c r="F10" s="94">
        <v>5.2332681700000001E-2</v>
      </c>
      <c r="G10" s="94">
        <v>6.4482595599999998E-2</v>
      </c>
      <c r="H10" s="94">
        <v>3.7408402999999998E-7</v>
      </c>
      <c r="I10" s="96">
        <v>5.8258444399999998E-2</v>
      </c>
      <c r="J10" s="94">
        <v>5.26576552E-2</v>
      </c>
      <c r="K10" s="94">
        <v>6.4454946400000004E-2</v>
      </c>
      <c r="L10" s="94">
        <v>0.7628837517</v>
      </c>
      <c r="M10" s="94">
        <v>0.68726401510000001</v>
      </c>
      <c r="N10" s="94">
        <v>0.84682393639999998</v>
      </c>
      <c r="O10" s="103">
        <v>448</v>
      </c>
      <c r="P10" s="103">
        <v>6848</v>
      </c>
      <c r="Q10" s="104">
        <v>6.5399430999999994E-2</v>
      </c>
      <c r="R10" s="94">
        <v>5.94211485E-2</v>
      </c>
      <c r="S10" s="94">
        <v>7.1979180500000003E-2</v>
      </c>
      <c r="T10" s="94">
        <v>1.5959000000000001E-5</v>
      </c>
      <c r="U10" s="96">
        <v>6.5420560700000005E-2</v>
      </c>
      <c r="V10" s="94">
        <v>5.9634662999999997E-2</v>
      </c>
      <c r="W10" s="94">
        <v>7.1767820100000004E-2</v>
      </c>
      <c r="X10" s="94">
        <v>0.80973288060000004</v>
      </c>
      <c r="Y10" s="94">
        <v>0.73571370619999998</v>
      </c>
      <c r="Z10" s="94">
        <v>0.89119902539999996</v>
      </c>
      <c r="AA10" s="103">
        <v>457</v>
      </c>
      <c r="AB10" s="103">
        <v>6826</v>
      </c>
      <c r="AC10" s="104">
        <v>6.7003465400000004E-2</v>
      </c>
      <c r="AD10" s="94">
        <v>6.0926155900000001E-2</v>
      </c>
      <c r="AE10" s="94">
        <v>7.3686979200000002E-2</v>
      </c>
      <c r="AF10" s="94">
        <v>3.4656200000000002E-5</v>
      </c>
      <c r="AG10" s="96">
        <v>6.6949897499999994E-2</v>
      </c>
      <c r="AH10" s="94">
        <v>6.1084691900000002E-2</v>
      </c>
      <c r="AI10" s="94">
        <v>7.3378265999999998E-2</v>
      </c>
      <c r="AJ10" s="94">
        <v>0.81802405489999996</v>
      </c>
      <c r="AK10" s="94">
        <v>0.74382811090000001</v>
      </c>
      <c r="AL10" s="94">
        <v>0.89962095369999995</v>
      </c>
      <c r="AM10" s="94">
        <v>0.71553999099999999</v>
      </c>
      <c r="AN10" s="94">
        <v>1.0245267345</v>
      </c>
      <c r="AO10" s="94">
        <v>0.89934569519999996</v>
      </c>
      <c r="AP10" s="94">
        <v>1.1671318773999999</v>
      </c>
      <c r="AQ10" s="94">
        <v>9.0222323500000007E-2</v>
      </c>
      <c r="AR10" s="94">
        <v>1.1258128961</v>
      </c>
      <c r="AS10" s="94">
        <v>0.98158422239999998</v>
      </c>
      <c r="AT10" s="94">
        <v>1.2912337506</v>
      </c>
      <c r="AU10" s="93">
        <v>1</v>
      </c>
      <c r="AV10" s="93">
        <v>2</v>
      </c>
      <c r="AW10" s="93">
        <v>3</v>
      </c>
      <c r="AX10" s="93" t="s">
        <v>28</v>
      </c>
      <c r="AY10" s="93" t="s">
        <v>28</v>
      </c>
      <c r="AZ10" s="93" t="s">
        <v>28</v>
      </c>
      <c r="BA10" s="93" t="s">
        <v>28</v>
      </c>
      <c r="BB10" s="93" t="s">
        <v>28</v>
      </c>
      <c r="BC10" s="105" t="s">
        <v>229</v>
      </c>
      <c r="BD10" s="106">
        <v>75.2</v>
      </c>
      <c r="BE10" s="106">
        <v>89.6</v>
      </c>
      <c r="BF10" s="106">
        <v>91.4</v>
      </c>
    </row>
    <row r="11" spans="1:93" x14ac:dyDescent="0.3">
      <c r="A11" s="9"/>
      <c r="B11" t="s">
        <v>164</v>
      </c>
      <c r="C11" s="93">
        <v>595</v>
      </c>
      <c r="D11" s="103">
        <v>9371</v>
      </c>
      <c r="E11" s="104">
        <v>6.34361799E-2</v>
      </c>
      <c r="F11" s="94">
        <v>5.8297309499999998E-2</v>
      </c>
      <c r="G11" s="94">
        <v>6.9028038400000005E-2</v>
      </c>
      <c r="H11" s="94">
        <v>2.26522E-5</v>
      </c>
      <c r="I11" s="96">
        <v>6.3493757299999995E-2</v>
      </c>
      <c r="J11" s="94">
        <v>5.8591574200000003E-2</v>
      </c>
      <c r="K11" s="94">
        <v>6.88060915E-2</v>
      </c>
      <c r="L11" s="94">
        <v>0.83308178070000005</v>
      </c>
      <c r="M11" s="94">
        <v>0.76559506720000003</v>
      </c>
      <c r="N11" s="94">
        <v>0.90651740459999997</v>
      </c>
      <c r="O11" s="103">
        <v>667</v>
      </c>
      <c r="P11" s="103">
        <v>9725</v>
      </c>
      <c r="Q11" s="104">
        <v>6.8634819900000005E-2</v>
      </c>
      <c r="R11" s="94">
        <v>6.3368098999999997E-2</v>
      </c>
      <c r="S11" s="94">
        <v>7.4339274299999994E-2</v>
      </c>
      <c r="T11" s="94">
        <v>6.4510000000000004E-5</v>
      </c>
      <c r="U11" s="96">
        <v>6.8586118299999999E-2</v>
      </c>
      <c r="V11" s="94">
        <v>6.3573711800000002E-2</v>
      </c>
      <c r="W11" s="94">
        <v>7.3993722999999997E-2</v>
      </c>
      <c r="X11" s="94">
        <v>0.84979134499999998</v>
      </c>
      <c r="Y11" s="94">
        <v>0.78458226040000001</v>
      </c>
      <c r="Z11" s="94">
        <v>0.92042016049999997</v>
      </c>
      <c r="AA11" s="103">
        <v>579</v>
      </c>
      <c r="AB11" s="103">
        <v>9177</v>
      </c>
      <c r="AC11" s="104">
        <v>6.32060433E-2</v>
      </c>
      <c r="AD11" s="94">
        <v>5.8040704800000002E-2</v>
      </c>
      <c r="AE11" s="94">
        <v>6.8831071499999993E-2</v>
      </c>
      <c r="AF11" s="94">
        <v>2.5375594999999999E-9</v>
      </c>
      <c r="AG11" s="96">
        <v>6.3092513899999994E-2</v>
      </c>
      <c r="AH11" s="94">
        <v>5.8157148300000003E-2</v>
      </c>
      <c r="AI11" s="94">
        <v>6.8446707300000006E-2</v>
      </c>
      <c r="AJ11" s="94">
        <v>0.77166253210000002</v>
      </c>
      <c r="AK11" s="94">
        <v>0.70860055349999995</v>
      </c>
      <c r="AL11" s="94">
        <v>0.84033671799999998</v>
      </c>
      <c r="AM11" s="94">
        <v>0.1469353544</v>
      </c>
      <c r="AN11" s="94">
        <v>0.92090346249999999</v>
      </c>
      <c r="AO11" s="94">
        <v>0.82386693280000001</v>
      </c>
      <c r="AP11" s="94">
        <v>1.0293691292</v>
      </c>
      <c r="AQ11" s="94">
        <v>0.16253138019999999</v>
      </c>
      <c r="AR11" s="94">
        <v>1.0819507101000001</v>
      </c>
      <c r="AS11" s="94">
        <v>0.96872741360000003</v>
      </c>
      <c r="AT11" s="94">
        <v>1.2084073628000001</v>
      </c>
      <c r="AU11" s="93">
        <v>1</v>
      </c>
      <c r="AV11" s="93">
        <v>2</v>
      </c>
      <c r="AW11" s="93">
        <v>3</v>
      </c>
      <c r="AX11" s="93" t="s">
        <v>28</v>
      </c>
      <c r="AY11" s="93" t="s">
        <v>28</v>
      </c>
      <c r="AZ11" s="93" t="s">
        <v>28</v>
      </c>
      <c r="BA11" s="93" t="s">
        <v>28</v>
      </c>
      <c r="BB11" s="93" t="s">
        <v>28</v>
      </c>
      <c r="BC11" s="105" t="s">
        <v>229</v>
      </c>
      <c r="BD11" s="106">
        <v>119</v>
      </c>
      <c r="BE11" s="106">
        <v>133.4</v>
      </c>
      <c r="BF11" s="106">
        <v>115.8</v>
      </c>
      <c r="BQ11" s="46"/>
      <c r="CC11" s="4"/>
      <c r="CO11" s="4"/>
    </row>
    <row r="12" spans="1:93" x14ac:dyDescent="0.3">
      <c r="A12" s="9"/>
      <c r="B12" t="s">
        <v>166</v>
      </c>
      <c r="C12" s="93">
        <v>505</v>
      </c>
      <c r="D12" s="103">
        <v>8106</v>
      </c>
      <c r="E12" s="104">
        <v>6.1767110700000002E-2</v>
      </c>
      <c r="F12" s="94">
        <v>5.6379324600000003E-2</v>
      </c>
      <c r="G12" s="94">
        <v>6.7669770700000006E-2</v>
      </c>
      <c r="H12" s="94">
        <v>6.9776082E-6</v>
      </c>
      <c r="I12" s="96">
        <v>6.2299531200000001E-2</v>
      </c>
      <c r="J12" s="94">
        <v>5.7096147700000002E-2</v>
      </c>
      <c r="K12" s="94">
        <v>6.79771183E-2</v>
      </c>
      <c r="L12" s="94">
        <v>0.81116256819999999</v>
      </c>
      <c r="M12" s="94">
        <v>0.74040694429999998</v>
      </c>
      <c r="N12" s="94">
        <v>0.88867982290000003</v>
      </c>
      <c r="O12" s="103">
        <v>497</v>
      </c>
      <c r="P12" s="103">
        <v>7937</v>
      </c>
      <c r="Q12" s="104">
        <v>6.22438565E-2</v>
      </c>
      <c r="R12" s="94">
        <v>5.6797873899999997E-2</v>
      </c>
      <c r="S12" s="94">
        <v>6.8212019400000004E-2</v>
      </c>
      <c r="T12" s="94">
        <v>2.4556028000000001E-8</v>
      </c>
      <c r="U12" s="96">
        <v>6.2618117700000003E-2</v>
      </c>
      <c r="V12" s="94">
        <v>5.73480164E-2</v>
      </c>
      <c r="W12" s="94">
        <v>6.8372524500000004E-2</v>
      </c>
      <c r="X12" s="94">
        <v>0.77066262659999996</v>
      </c>
      <c r="Y12" s="94">
        <v>0.70323404020000002</v>
      </c>
      <c r="Z12" s="94">
        <v>0.8445565062</v>
      </c>
      <c r="AA12" s="103">
        <v>484</v>
      </c>
      <c r="AB12" s="103">
        <v>7255</v>
      </c>
      <c r="AC12" s="104">
        <v>6.6431170900000003E-2</v>
      </c>
      <c r="AD12" s="94">
        <v>6.0544994999999997E-2</v>
      </c>
      <c r="AE12" s="94">
        <v>7.2889600099999993E-2</v>
      </c>
      <c r="AF12" s="94">
        <v>9.6692356999999992E-6</v>
      </c>
      <c r="AG12" s="96">
        <v>6.6712612000000004E-2</v>
      </c>
      <c r="AH12" s="94">
        <v>6.1026289599999999E-2</v>
      </c>
      <c r="AI12" s="94">
        <v>7.2928775900000006E-2</v>
      </c>
      <c r="AJ12" s="94">
        <v>0.81103709290000003</v>
      </c>
      <c r="AK12" s="94">
        <v>0.73917463790000004</v>
      </c>
      <c r="AL12" s="94">
        <v>0.88988600579999999</v>
      </c>
      <c r="AM12" s="94">
        <v>0.30800745099999999</v>
      </c>
      <c r="AN12" s="94">
        <v>1.0672727341999999</v>
      </c>
      <c r="AO12" s="94">
        <v>0.94169858969999998</v>
      </c>
      <c r="AP12" s="94">
        <v>1.2095920093000001</v>
      </c>
      <c r="AQ12" s="94">
        <v>0.90315859860000003</v>
      </c>
      <c r="AR12" s="94">
        <v>1.007718441</v>
      </c>
      <c r="AS12" s="94">
        <v>0.89032674649999999</v>
      </c>
      <c r="AT12" s="94">
        <v>1.1405885091000001</v>
      </c>
      <c r="AU12" s="93">
        <v>1</v>
      </c>
      <c r="AV12" s="93">
        <v>2</v>
      </c>
      <c r="AW12" s="93">
        <v>3</v>
      </c>
      <c r="AX12" s="93" t="s">
        <v>28</v>
      </c>
      <c r="AY12" s="93" t="s">
        <v>28</v>
      </c>
      <c r="AZ12" s="93" t="s">
        <v>28</v>
      </c>
      <c r="BA12" s="93" t="s">
        <v>28</v>
      </c>
      <c r="BB12" s="93" t="s">
        <v>28</v>
      </c>
      <c r="BC12" s="105" t="s">
        <v>229</v>
      </c>
      <c r="BD12" s="106">
        <v>101</v>
      </c>
      <c r="BE12" s="106">
        <v>99.4</v>
      </c>
      <c r="BF12" s="106">
        <v>96.8</v>
      </c>
      <c r="BQ12" s="46"/>
      <c r="CC12" s="4"/>
      <c r="CO12" s="4"/>
    </row>
    <row r="13" spans="1:93" s="3" customFormat="1" x14ac:dyDescent="0.3">
      <c r="A13" s="9" t="s">
        <v>29</v>
      </c>
      <c r="B13" s="3" t="s">
        <v>50</v>
      </c>
      <c r="C13" s="99">
        <v>5660</v>
      </c>
      <c r="D13" s="100">
        <v>74209</v>
      </c>
      <c r="E13" s="95">
        <v>7.6146401599999997E-2</v>
      </c>
      <c r="F13" s="101">
        <v>7.3427853900000006E-2</v>
      </c>
      <c r="G13" s="101">
        <v>7.89655992E-2</v>
      </c>
      <c r="H13" s="101" t="s">
        <v>28</v>
      </c>
      <c r="I13" s="102">
        <v>7.6271072199999998E-2</v>
      </c>
      <c r="J13" s="101">
        <v>7.4309723100000002E-2</v>
      </c>
      <c r="K13" s="101">
        <v>7.8284189700000006E-2</v>
      </c>
      <c r="L13" s="101" t="s">
        <v>28</v>
      </c>
      <c r="M13" s="101" t="s">
        <v>28</v>
      </c>
      <c r="N13" s="101" t="s">
        <v>28</v>
      </c>
      <c r="O13" s="100">
        <v>6266</v>
      </c>
      <c r="P13" s="100">
        <v>77559</v>
      </c>
      <c r="Q13" s="95">
        <v>8.07666732E-2</v>
      </c>
      <c r="R13" s="101">
        <v>7.7963649600000004E-2</v>
      </c>
      <c r="S13" s="101">
        <v>8.3670473800000006E-2</v>
      </c>
      <c r="T13" s="101" t="s">
        <v>28</v>
      </c>
      <c r="U13" s="102">
        <v>8.0790108200000002E-2</v>
      </c>
      <c r="V13" s="101">
        <v>7.8814296300000003E-2</v>
      </c>
      <c r="W13" s="101">
        <v>8.2815452100000006E-2</v>
      </c>
      <c r="X13" s="101" t="s">
        <v>28</v>
      </c>
      <c r="Y13" s="101" t="s">
        <v>28</v>
      </c>
      <c r="Z13" s="101" t="s">
        <v>28</v>
      </c>
      <c r="AA13" s="100">
        <v>6081</v>
      </c>
      <c r="AB13" s="100">
        <v>74241</v>
      </c>
      <c r="AC13" s="95">
        <v>8.1908918299999994E-2</v>
      </c>
      <c r="AD13" s="101">
        <v>7.9875880499999996E-2</v>
      </c>
      <c r="AE13" s="101">
        <v>8.3993701800000001E-2</v>
      </c>
      <c r="AF13" s="101" t="s">
        <v>28</v>
      </c>
      <c r="AG13" s="102">
        <v>8.1908918299999994E-2</v>
      </c>
      <c r="AH13" s="101">
        <v>7.9875880499999996E-2</v>
      </c>
      <c r="AI13" s="101">
        <v>8.3993701800000001E-2</v>
      </c>
      <c r="AJ13" s="101" t="s">
        <v>28</v>
      </c>
      <c r="AK13" s="101" t="s">
        <v>28</v>
      </c>
      <c r="AL13" s="101" t="s">
        <v>28</v>
      </c>
      <c r="AM13" s="101">
        <v>0.43582897659999997</v>
      </c>
      <c r="AN13" s="101">
        <v>1.0141425290999999</v>
      </c>
      <c r="AO13" s="101">
        <v>0.97894650940000005</v>
      </c>
      <c r="AP13" s="101">
        <v>1.0506039497999999</v>
      </c>
      <c r="AQ13" s="101">
        <v>1.3335458000000001E-3</v>
      </c>
      <c r="AR13" s="101">
        <v>1.0606761643</v>
      </c>
      <c r="AS13" s="101">
        <v>1.0231891406</v>
      </c>
      <c r="AT13" s="101">
        <v>1.0995366162</v>
      </c>
      <c r="AU13" s="99" t="s">
        <v>28</v>
      </c>
      <c r="AV13" s="99" t="s">
        <v>28</v>
      </c>
      <c r="AW13" s="99" t="s">
        <v>28</v>
      </c>
      <c r="AX13" s="99" t="s">
        <v>227</v>
      </c>
      <c r="AY13" s="99" t="s">
        <v>28</v>
      </c>
      <c r="AZ13" s="99" t="s">
        <v>28</v>
      </c>
      <c r="BA13" s="99" t="s">
        <v>28</v>
      </c>
      <c r="BB13" s="99" t="s">
        <v>28</v>
      </c>
      <c r="BC13" s="97" t="s">
        <v>449</v>
      </c>
      <c r="BD13" s="98">
        <v>1132</v>
      </c>
      <c r="BE13" s="98">
        <v>1253.2</v>
      </c>
      <c r="BF13" s="98">
        <v>1216.2</v>
      </c>
      <c r="BG13" s="37"/>
      <c r="BH13" s="37"/>
      <c r="BI13" s="37"/>
      <c r="BJ13" s="37"/>
      <c r="BK13" s="37"/>
      <c r="BL13" s="37"/>
      <c r="BM13" s="37"/>
      <c r="BN13" s="37"/>
      <c r="BO13" s="37"/>
      <c r="BP13" s="37"/>
      <c r="BQ13" s="37"/>
      <c r="BR13" s="37"/>
      <c r="BS13" s="37"/>
      <c r="BT13" s="37"/>
      <c r="BU13" s="37"/>
      <c r="BV13" s="37"/>
      <c r="BW13" s="37"/>
    </row>
    <row r="14" spans="1:93" s="3" customFormat="1" x14ac:dyDescent="0.3">
      <c r="A14" s="9" t="s">
        <v>180</v>
      </c>
      <c r="B14" s="3" t="s">
        <v>63</v>
      </c>
      <c r="C14" s="99">
        <v>14</v>
      </c>
      <c r="D14" s="100">
        <v>336</v>
      </c>
      <c r="E14" s="95">
        <v>4.1962441000000003E-2</v>
      </c>
      <c r="F14" s="101">
        <v>2.4835699499999999E-2</v>
      </c>
      <c r="G14" s="101">
        <v>7.0899813000000006E-2</v>
      </c>
      <c r="H14" s="101">
        <v>2.61122573E-2</v>
      </c>
      <c r="I14" s="102">
        <v>4.16666667E-2</v>
      </c>
      <c r="J14" s="101">
        <v>2.4677182700000001E-2</v>
      </c>
      <c r="K14" s="101">
        <v>7.0352889599999996E-2</v>
      </c>
      <c r="L14" s="101">
        <v>0.55140055850000003</v>
      </c>
      <c r="M14" s="101">
        <v>0.3263494274</v>
      </c>
      <c r="N14" s="101">
        <v>0.93164733980000003</v>
      </c>
      <c r="O14" s="100">
        <v>25</v>
      </c>
      <c r="P14" s="100">
        <v>391</v>
      </c>
      <c r="Q14" s="95">
        <v>6.42704578E-2</v>
      </c>
      <c r="R14" s="101">
        <v>4.3392765200000002E-2</v>
      </c>
      <c r="S14" s="101">
        <v>9.5193098000000004E-2</v>
      </c>
      <c r="T14" s="101">
        <v>0.2557313215</v>
      </c>
      <c r="U14" s="102">
        <v>6.3938618899999994E-2</v>
      </c>
      <c r="V14" s="101">
        <v>4.3203898999999997E-2</v>
      </c>
      <c r="W14" s="101">
        <v>9.4624491800000002E-2</v>
      </c>
      <c r="X14" s="101">
        <v>0.79629941370000001</v>
      </c>
      <c r="Y14" s="101">
        <v>0.53762855669999998</v>
      </c>
      <c r="Z14" s="101">
        <v>1.1794253641000001</v>
      </c>
      <c r="AA14" s="100">
        <v>18</v>
      </c>
      <c r="AB14" s="100">
        <v>435</v>
      </c>
      <c r="AC14" s="95">
        <v>4.1736908599999997E-2</v>
      </c>
      <c r="AD14" s="101">
        <v>2.62775456E-2</v>
      </c>
      <c r="AE14" s="101">
        <v>6.6291181199999993E-2</v>
      </c>
      <c r="AF14" s="101">
        <v>4.2883284000000002E-3</v>
      </c>
      <c r="AG14" s="102">
        <v>4.13793103E-2</v>
      </c>
      <c r="AH14" s="101">
        <v>2.6070725699999998E-2</v>
      </c>
      <c r="AI14" s="101">
        <v>6.5677010499999994E-2</v>
      </c>
      <c r="AJ14" s="101">
        <v>0.50955267689999995</v>
      </c>
      <c r="AK14" s="101">
        <v>0.32081421840000002</v>
      </c>
      <c r="AL14" s="101">
        <v>0.80932800250000003</v>
      </c>
      <c r="AM14" s="101">
        <v>0.16253805709999999</v>
      </c>
      <c r="AN14" s="101">
        <v>0.64939491620000001</v>
      </c>
      <c r="AO14" s="101">
        <v>0.35431091120000002</v>
      </c>
      <c r="AP14" s="101">
        <v>1.190236439</v>
      </c>
      <c r="AQ14" s="101">
        <v>0.2015518929</v>
      </c>
      <c r="AR14" s="101">
        <v>1.5316186644000001</v>
      </c>
      <c r="AS14" s="101">
        <v>0.79617701470000002</v>
      </c>
      <c r="AT14" s="101">
        <v>2.9463997201000001</v>
      </c>
      <c r="AU14" s="99" t="s">
        <v>28</v>
      </c>
      <c r="AV14" s="99" t="s">
        <v>28</v>
      </c>
      <c r="AW14" s="99">
        <v>3</v>
      </c>
      <c r="AX14" s="99" t="s">
        <v>28</v>
      </c>
      <c r="AY14" s="99" t="s">
        <v>28</v>
      </c>
      <c r="AZ14" s="99" t="s">
        <v>28</v>
      </c>
      <c r="BA14" s="99" t="s">
        <v>28</v>
      </c>
      <c r="BB14" s="99" t="s">
        <v>28</v>
      </c>
      <c r="BC14" s="97">
        <v>-3</v>
      </c>
      <c r="BD14" s="98">
        <v>2.8</v>
      </c>
      <c r="BE14" s="98">
        <v>5</v>
      </c>
      <c r="BF14" s="98">
        <v>3.6</v>
      </c>
      <c r="BG14" s="37"/>
      <c r="BH14" s="37"/>
      <c r="BI14" s="37"/>
      <c r="BJ14" s="37"/>
      <c r="BK14" s="37"/>
      <c r="BL14" s="37"/>
      <c r="BM14" s="37"/>
      <c r="BN14" s="37"/>
      <c r="BO14" s="37"/>
      <c r="BP14" s="37"/>
      <c r="BQ14" s="37"/>
      <c r="BR14" s="37"/>
      <c r="BS14" s="37"/>
      <c r="BT14" s="37"/>
      <c r="BU14" s="37"/>
      <c r="BV14" s="37"/>
      <c r="BW14" s="37"/>
    </row>
    <row r="15" spans="1:93" x14ac:dyDescent="0.3">
      <c r="A15" s="9"/>
      <c r="B15" t="s">
        <v>68</v>
      </c>
      <c r="C15" s="93">
        <v>32</v>
      </c>
      <c r="D15" s="103">
        <v>392</v>
      </c>
      <c r="E15" s="104">
        <v>8.1726245099999997E-2</v>
      </c>
      <c r="F15" s="94">
        <v>5.7736890899999997E-2</v>
      </c>
      <c r="G15" s="94">
        <v>0.1156830415</v>
      </c>
      <c r="H15" s="94">
        <v>0.68753238459999999</v>
      </c>
      <c r="I15" s="96">
        <v>8.1632653099999994E-2</v>
      </c>
      <c r="J15" s="94">
        <v>5.77286386E-2</v>
      </c>
      <c r="K15" s="94">
        <v>0.1154347342</v>
      </c>
      <c r="L15" s="94">
        <v>1.0739102914</v>
      </c>
      <c r="M15" s="94">
        <v>0.75868212459999995</v>
      </c>
      <c r="N15" s="94">
        <v>1.5201139932000001</v>
      </c>
      <c r="O15" s="103">
        <v>39</v>
      </c>
      <c r="P15" s="103">
        <v>448</v>
      </c>
      <c r="Q15" s="104">
        <v>8.7518345999999997E-2</v>
      </c>
      <c r="R15" s="94">
        <v>6.3880408200000002E-2</v>
      </c>
      <c r="S15" s="94">
        <v>0.11990313</v>
      </c>
      <c r="T15" s="94">
        <v>0.61422158609999999</v>
      </c>
      <c r="U15" s="96">
        <v>8.7053571400000002E-2</v>
      </c>
      <c r="V15" s="94">
        <v>6.3604121900000005E-2</v>
      </c>
      <c r="W15" s="94">
        <v>0.11914832039999999</v>
      </c>
      <c r="X15" s="94">
        <v>1.0843365679000001</v>
      </c>
      <c r="Y15" s="94">
        <v>0.79146676940000005</v>
      </c>
      <c r="Z15" s="94">
        <v>1.4855782175000001</v>
      </c>
      <c r="AA15" s="103">
        <v>42</v>
      </c>
      <c r="AB15" s="103">
        <v>499</v>
      </c>
      <c r="AC15" s="104">
        <v>8.4487029800000002E-2</v>
      </c>
      <c r="AD15" s="94">
        <v>6.2372063599999999E-2</v>
      </c>
      <c r="AE15" s="94">
        <v>0.1144431944</v>
      </c>
      <c r="AF15" s="94">
        <v>0.84136855649999998</v>
      </c>
      <c r="AG15" s="96">
        <v>8.4168336699999999E-2</v>
      </c>
      <c r="AH15" s="94">
        <v>6.22021642E-2</v>
      </c>
      <c r="AI15" s="94">
        <v>0.1138916787</v>
      </c>
      <c r="AJ15" s="94">
        <v>1.0314753455000001</v>
      </c>
      <c r="AK15" s="94">
        <v>0.76148073869999999</v>
      </c>
      <c r="AL15" s="94">
        <v>1.397200657</v>
      </c>
      <c r="AM15" s="94">
        <v>0.87404990220000001</v>
      </c>
      <c r="AN15" s="94">
        <v>0.96536364760000004</v>
      </c>
      <c r="AO15" s="94">
        <v>0.62431423159999999</v>
      </c>
      <c r="AP15" s="94">
        <v>1.4927210128999999</v>
      </c>
      <c r="AQ15" s="94">
        <v>0.77405388529999997</v>
      </c>
      <c r="AR15" s="94">
        <v>1.0708719809</v>
      </c>
      <c r="AS15" s="94">
        <v>0.67097993060000005</v>
      </c>
      <c r="AT15" s="94">
        <v>1.7090925482999999</v>
      </c>
      <c r="AU15" s="93" t="s">
        <v>28</v>
      </c>
      <c r="AV15" s="93" t="s">
        <v>28</v>
      </c>
      <c r="AW15" s="93" t="s">
        <v>28</v>
      </c>
      <c r="AX15" s="93" t="s">
        <v>28</v>
      </c>
      <c r="AY15" s="93" t="s">
        <v>28</v>
      </c>
      <c r="AZ15" s="93" t="s">
        <v>28</v>
      </c>
      <c r="BA15" s="93" t="s">
        <v>28</v>
      </c>
      <c r="BB15" s="93" t="s">
        <v>28</v>
      </c>
      <c r="BC15" s="105" t="s">
        <v>28</v>
      </c>
      <c r="BD15" s="106">
        <v>6.4</v>
      </c>
      <c r="BE15" s="106">
        <v>7.8</v>
      </c>
      <c r="BF15" s="106">
        <v>8.4</v>
      </c>
    </row>
    <row r="16" spans="1:93" x14ac:dyDescent="0.3">
      <c r="A16" s="9"/>
      <c r="B16" t="s">
        <v>75</v>
      </c>
      <c r="C16" s="93">
        <v>28</v>
      </c>
      <c r="D16" s="103">
        <v>574</v>
      </c>
      <c r="E16" s="104">
        <v>4.88554026E-2</v>
      </c>
      <c r="F16" s="94">
        <v>3.3701465299999997E-2</v>
      </c>
      <c r="G16" s="94">
        <v>7.0823340900000004E-2</v>
      </c>
      <c r="H16" s="94">
        <v>1.93162947E-2</v>
      </c>
      <c r="I16" s="96">
        <v>4.8780487800000001E-2</v>
      </c>
      <c r="J16" s="94">
        <v>3.3680937199999997E-2</v>
      </c>
      <c r="K16" s="94">
        <v>7.0649340199999994E-2</v>
      </c>
      <c r="L16" s="94">
        <v>0.64197638800000001</v>
      </c>
      <c r="M16" s="94">
        <v>0.4428485653</v>
      </c>
      <c r="N16" s="94">
        <v>0.93064247020000002</v>
      </c>
      <c r="O16" s="103">
        <v>35</v>
      </c>
      <c r="P16" s="103">
        <v>567</v>
      </c>
      <c r="Q16" s="104">
        <v>6.1678551400000003E-2</v>
      </c>
      <c r="R16" s="94">
        <v>4.4243725499999997E-2</v>
      </c>
      <c r="S16" s="94">
        <v>8.5983801400000004E-2</v>
      </c>
      <c r="T16" s="94">
        <v>0.1125925121</v>
      </c>
      <c r="U16" s="96">
        <v>6.17283951E-2</v>
      </c>
      <c r="V16" s="94">
        <v>4.4320603399999998E-2</v>
      </c>
      <c r="W16" s="94">
        <v>8.5973440499999998E-2</v>
      </c>
      <c r="X16" s="94">
        <v>0.76418615950000002</v>
      </c>
      <c r="Y16" s="94">
        <v>0.54817180170000002</v>
      </c>
      <c r="Z16" s="94">
        <v>1.0653238357000001</v>
      </c>
      <c r="AA16" s="103">
        <v>48</v>
      </c>
      <c r="AB16" s="103">
        <v>692</v>
      </c>
      <c r="AC16" s="104">
        <v>6.9140773000000003E-2</v>
      </c>
      <c r="AD16" s="94">
        <v>5.20459806E-2</v>
      </c>
      <c r="AE16" s="94">
        <v>9.1850445099999997E-2</v>
      </c>
      <c r="AF16" s="94">
        <v>0.2422249833</v>
      </c>
      <c r="AG16" s="96">
        <v>6.9364161800000004E-2</v>
      </c>
      <c r="AH16" s="94">
        <v>5.22726819E-2</v>
      </c>
      <c r="AI16" s="94">
        <v>9.2044004099999993E-2</v>
      </c>
      <c r="AJ16" s="94">
        <v>0.84411776429999996</v>
      </c>
      <c r="AK16" s="94">
        <v>0.63541286720000001</v>
      </c>
      <c r="AL16" s="94">
        <v>1.1213729478000001</v>
      </c>
      <c r="AM16" s="94">
        <v>0.60737751890000002</v>
      </c>
      <c r="AN16" s="94">
        <v>1.1209856811000001</v>
      </c>
      <c r="AO16" s="94">
        <v>0.72510520030000003</v>
      </c>
      <c r="AP16" s="94">
        <v>1.733002186</v>
      </c>
      <c r="AQ16" s="94">
        <v>0.35796845690000001</v>
      </c>
      <c r="AR16" s="94">
        <v>1.2624714586000001</v>
      </c>
      <c r="AS16" s="94">
        <v>0.76807213770000005</v>
      </c>
      <c r="AT16" s="94">
        <v>2.0751100133999998</v>
      </c>
      <c r="AU16" s="93" t="s">
        <v>28</v>
      </c>
      <c r="AV16" s="93" t="s">
        <v>28</v>
      </c>
      <c r="AW16" s="93" t="s">
        <v>28</v>
      </c>
      <c r="AX16" s="93" t="s">
        <v>28</v>
      </c>
      <c r="AY16" s="93" t="s">
        <v>28</v>
      </c>
      <c r="AZ16" s="93" t="s">
        <v>28</v>
      </c>
      <c r="BA16" s="93" t="s">
        <v>28</v>
      </c>
      <c r="BB16" s="93" t="s">
        <v>28</v>
      </c>
      <c r="BC16" s="105" t="s">
        <v>28</v>
      </c>
      <c r="BD16" s="106">
        <v>5.6</v>
      </c>
      <c r="BE16" s="106">
        <v>7</v>
      </c>
      <c r="BF16" s="106">
        <v>9.6</v>
      </c>
    </row>
    <row r="17" spans="1:58" x14ac:dyDescent="0.3">
      <c r="A17" s="9"/>
      <c r="B17" t="s">
        <v>67</v>
      </c>
      <c r="C17" s="93">
        <v>11</v>
      </c>
      <c r="D17" s="103">
        <v>147</v>
      </c>
      <c r="E17" s="104">
        <v>7.4752201200000007E-2</v>
      </c>
      <c r="F17" s="94">
        <v>4.1373683799999998E-2</v>
      </c>
      <c r="G17" s="94">
        <v>0.13505907819999999</v>
      </c>
      <c r="H17" s="94">
        <v>0.95273209930000002</v>
      </c>
      <c r="I17" s="96">
        <v>7.4829932000000002E-2</v>
      </c>
      <c r="J17" s="94">
        <v>4.1440828399999997E-2</v>
      </c>
      <c r="K17" s="94">
        <v>0.13512082</v>
      </c>
      <c r="L17" s="94">
        <v>0.98226901379999998</v>
      </c>
      <c r="M17" s="94">
        <v>0.54366409100000002</v>
      </c>
      <c r="N17" s="94">
        <v>1.7747216184000001</v>
      </c>
      <c r="O17" s="103">
        <v>14</v>
      </c>
      <c r="P17" s="103">
        <v>161</v>
      </c>
      <c r="Q17" s="104">
        <v>8.7037487199999999E-2</v>
      </c>
      <c r="R17" s="94">
        <v>5.1517844100000001E-2</v>
      </c>
      <c r="S17" s="94">
        <v>0.14704660729999999</v>
      </c>
      <c r="T17" s="94">
        <v>0.77792487050000003</v>
      </c>
      <c r="U17" s="96">
        <v>8.6956521699999997E-2</v>
      </c>
      <c r="V17" s="94">
        <v>5.1500207399999998E-2</v>
      </c>
      <c r="W17" s="94">
        <v>0.14682342179999999</v>
      </c>
      <c r="X17" s="94">
        <v>1.0783788137000001</v>
      </c>
      <c r="Y17" s="94">
        <v>0.6382968228</v>
      </c>
      <c r="Z17" s="94">
        <v>1.8218810189000001</v>
      </c>
      <c r="AA17" s="103">
        <v>15</v>
      </c>
      <c r="AB17" s="103">
        <v>170</v>
      </c>
      <c r="AC17" s="104">
        <v>8.7358115900000005E-2</v>
      </c>
      <c r="AD17" s="94">
        <v>5.2631383300000001E-2</v>
      </c>
      <c r="AE17" s="94">
        <v>0.14499790670000001</v>
      </c>
      <c r="AF17" s="94">
        <v>0.80325643219999998</v>
      </c>
      <c r="AG17" s="96">
        <v>8.82352941E-2</v>
      </c>
      <c r="AH17" s="94">
        <v>5.3194048399999999E-2</v>
      </c>
      <c r="AI17" s="94">
        <v>0.14635974060000001</v>
      </c>
      <c r="AJ17" s="94">
        <v>1.0665275251999999</v>
      </c>
      <c r="AK17" s="94">
        <v>0.64255986330000003</v>
      </c>
      <c r="AL17" s="94">
        <v>1.7702334473000001</v>
      </c>
      <c r="AM17" s="94">
        <v>0.99210533980000004</v>
      </c>
      <c r="AN17" s="94">
        <v>1.0036837995000001</v>
      </c>
      <c r="AO17" s="94">
        <v>0.48447909490000002</v>
      </c>
      <c r="AP17" s="94">
        <v>2.0793078176000002</v>
      </c>
      <c r="AQ17" s="94">
        <v>0.70569085909999996</v>
      </c>
      <c r="AR17" s="94">
        <v>1.1643468121</v>
      </c>
      <c r="AS17" s="94">
        <v>0.52859315549999997</v>
      </c>
      <c r="AT17" s="94">
        <v>2.5647390335</v>
      </c>
      <c r="AU17" s="93" t="s">
        <v>28</v>
      </c>
      <c r="AV17" s="93" t="s">
        <v>28</v>
      </c>
      <c r="AW17" s="93" t="s">
        <v>28</v>
      </c>
      <c r="AX17" s="93" t="s">
        <v>28</v>
      </c>
      <c r="AY17" s="93" t="s">
        <v>28</v>
      </c>
      <c r="AZ17" s="93" t="s">
        <v>28</v>
      </c>
      <c r="BA17" s="93" t="s">
        <v>28</v>
      </c>
      <c r="BB17" s="93" t="s">
        <v>28</v>
      </c>
      <c r="BC17" s="105" t="s">
        <v>28</v>
      </c>
      <c r="BD17" s="106">
        <v>2.2000000000000002</v>
      </c>
      <c r="BE17" s="106">
        <v>2.8</v>
      </c>
      <c r="BF17" s="106">
        <v>3</v>
      </c>
    </row>
    <row r="18" spans="1:58" x14ac:dyDescent="0.3">
      <c r="A18" s="9"/>
      <c r="B18" t="s">
        <v>66</v>
      </c>
      <c r="C18" s="93">
        <v>46</v>
      </c>
      <c r="D18" s="103">
        <v>928</v>
      </c>
      <c r="E18" s="104">
        <v>4.9375237199999998E-2</v>
      </c>
      <c r="F18" s="94">
        <v>3.6939504599999999E-2</v>
      </c>
      <c r="G18" s="94">
        <v>6.5997475400000005E-2</v>
      </c>
      <c r="H18" s="94">
        <v>3.4760034000000002E-3</v>
      </c>
      <c r="I18" s="96">
        <v>4.9568965499999999E-2</v>
      </c>
      <c r="J18" s="94">
        <v>3.7128468400000003E-2</v>
      </c>
      <c r="K18" s="94">
        <v>6.61778534E-2</v>
      </c>
      <c r="L18" s="94">
        <v>0.64880718859999997</v>
      </c>
      <c r="M18" s="94">
        <v>0.4853974888</v>
      </c>
      <c r="N18" s="94">
        <v>0.86722897769999996</v>
      </c>
      <c r="O18" s="103">
        <v>74</v>
      </c>
      <c r="P18" s="103">
        <v>1130</v>
      </c>
      <c r="Q18" s="104">
        <v>6.5173698099999997E-2</v>
      </c>
      <c r="R18" s="94">
        <v>5.1823927200000001E-2</v>
      </c>
      <c r="S18" s="94">
        <v>8.1962351200000005E-2</v>
      </c>
      <c r="T18" s="94">
        <v>6.7482395099999995E-2</v>
      </c>
      <c r="U18" s="96">
        <v>6.5486725699999998E-2</v>
      </c>
      <c r="V18" s="94">
        <v>5.2143851599999999E-2</v>
      </c>
      <c r="W18" s="94">
        <v>8.2243852500000006E-2</v>
      </c>
      <c r="X18" s="94">
        <v>0.80749039850000004</v>
      </c>
      <c r="Y18" s="94">
        <v>0.64208913840000004</v>
      </c>
      <c r="Z18" s="94">
        <v>1.015498791</v>
      </c>
      <c r="AA18" s="103">
        <v>72</v>
      </c>
      <c r="AB18" s="103">
        <v>1247</v>
      </c>
      <c r="AC18" s="104">
        <v>5.75016754E-2</v>
      </c>
      <c r="AD18" s="94">
        <v>4.5578394699999997E-2</v>
      </c>
      <c r="AE18" s="94">
        <v>7.2544079400000003E-2</v>
      </c>
      <c r="AF18" s="94">
        <v>2.8450546999999999E-3</v>
      </c>
      <c r="AG18" s="96">
        <v>5.7738572600000003E-2</v>
      </c>
      <c r="AH18" s="94">
        <v>4.5830118400000001E-2</v>
      </c>
      <c r="AI18" s="94">
        <v>7.2741308099999999E-2</v>
      </c>
      <c r="AJ18" s="94">
        <v>0.70201971490000004</v>
      </c>
      <c r="AK18" s="94">
        <v>0.55645216210000004</v>
      </c>
      <c r="AL18" s="94">
        <v>0.88566765260000002</v>
      </c>
      <c r="AM18" s="94">
        <v>0.4493019244</v>
      </c>
      <c r="AN18" s="94">
        <v>0.88228345360000004</v>
      </c>
      <c r="AO18" s="94">
        <v>0.63782679019999999</v>
      </c>
      <c r="AP18" s="94">
        <v>1.2204317919000001</v>
      </c>
      <c r="AQ18" s="94">
        <v>0.13926243769999999</v>
      </c>
      <c r="AR18" s="94">
        <v>1.3199672917</v>
      </c>
      <c r="AS18" s="94">
        <v>0.91357467830000005</v>
      </c>
      <c r="AT18" s="94">
        <v>1.9071387294</v>
      </c>
      <c r="AU18" s="93">
        <v>1</v>
      </c>
      <c r="AV18" s="93" t="s">
        <v>28</v>
      </c>
      <c r="AW18" s="93">
        <v>3</v>
      </c>
      <c r="AX18" s="93" t="s">
        <v>28</v>
      </c>
      <c r="AY18" s="93" t="s">
        <v>28</v>
      </c>
      <c r="AZ18" s="93" t="s">
        <v>28</v>
      </c>
      <c r="BA18" s="93" t="s">
        <v>28</v>
      </c>
      <c r="BB18" s="93" t="s">
        <v>28</v>
      </c>
      <c r="BC18" s="105" t="s">
        <v>231</v>
      </c>
      <c r="BD18" s="106">
        <v>9.1999999999999993</v>
      </c>
      <c r="BE18" s="106">
        <v>14.8</v>
      </c>
      <c r="BF18" s="106">
        <v>14.4</v>
      </c>
    </row>
    <row r="19" spans="1:58" x14ac:dyDescent="0.3">
      <c r="A19" s="9"/>
      <c r="B19" t="s">
        <v>69</v>
      </c>
      <c r="C19" s="93">
        <v>42</v>
      </c>
      <c r="D19" s="103">
        <v>758</v>
      </c>
      <c r="E19" s="104">
        <v>5.5486331899999998E-2</v>
      </c>
      <c r="F19" s="94">
        <v>4.0959152800000002E-2</v>
      </c>
      <c r="G19" s="94">
        <v>7.5165935099999998E-2</v>
      </c>
      <c r="H19" s="94">
        <v>4.1366715399999997E-2</v>
      </c>
      <c r="I19" s="96">
        <v>5.5408971000000001E-2</v>
      </c>
      <c r="J19" s="94">
        <v>4.09483904E-2</v>
      </c>
      <c r="K19" s="94">
        <v>7.4976184299999998E-2</v>
      </c>
      <c r="L19" s="94">
        <v>0.72910902369999997</v>
      </c>
      <c r="M19" s="94">
        <v>0.53821701550000001</v>
      </c>
      <c r="N19" s="94">
        <v>0.98770561540000001</v>
      </c>
      <c r="O19" s="103">
        <v>47</v>
      </c>
      <c r="P19" s="103">
        <v>917</v>
      </c>
      <c r="Q19" s="104">
        <v>5.1441452899999997E-2</v>
      </c>
      <c r="R19" s="94">
        <v>3.86085636E-2</v>
      </c>
      <c r="S19" s="94">
        <v>6.8539796E-2</v>
      </c>
      <c r="T19" s="94">
        <v>2.095099E-3</v>
      </c>
      <c r="U19" s="96">
        <v>5.1254089400000001E-2</v>
      </c>
      <c r="V19" s="94">
        <v>3.8509512099999997E-2</v>
      </c>
      <c r="W19" s="94">
        <v>6.8216436399999997E-2</v>
      </c>
      <c r="X19" s="94">
        <v>0.63735034960000003</v>
      </c>
      <c r="Y19" s="94">
        <v>0.4783531593</v>
      </c>
      <c r="Z19" s="94">
        <v>0.84919574630000005</v>
      </c>
      <c r="AA19" s="103">
        <v>78</v>
      </c>
      <c r="AB19" s="103">
        <v>928</v>
      </c>
      <c r="AC19" s="104">
        <v>8.4284817999999997E-2</v>
      </c>
      <c r="AD19" s="94">
        <v>6.7413789200000004E-2</v>
      </c>
      <c r="AE19" s="94">
        <v>0.10537800379999999</v>
      </c>
      <c r="AF19" s="94">
        <v>0.8018778916</v>
      </c>
      <c r="AG19" s="96">
        <v>8.4051724100000003E-2</v>
      </c>
      <c r="AH19" s="94">
        <v>6.73235534E-2</v>
      </c>
      <c r="AI19" s="94">
        <v>0.1049364148</v>
      </c>
      <c r="AJ19" s="94">
        <v>1.029006606</v>
      </c>
      <c r="AK19" s="94">
        <v>0.82303356809999995</v>
      </c>
      <c r="AL19" s="94">
        <v>1.2865266207999999</v>
      </c>
      <c r="AM19" s="94">
        <v>7.4973868999999999E-3</v>
      </c>
      <c r="AN19" s="94">
        <v>1.6384610717000001</v>
      </c>
      <c r="AO19" s="94">
        <v>1.1409196766</v>
      </c>
      <c r="AP19" s="94">
        <v>2.3529743052000001</v>
      </c>
      <c r="AQ19" s="94">
        <v>0.72148577130000002</v>
      </c>
      <c r="AR19" s="94">
        <v>0.92710134440000003</v>
      </c>
      <c r="AS19" s="94">
        <v>0.61148536119999997</v>
      </c>
      <c r="AT19" s="94">
        <v>1.405621389</v>
      </c>
      <c r="AU19" s="93" t="s">
        <v>28</v>
      </c>
      <c r="AV19" s="93">
        <v>2</v>
      </c>
      <c r="AW19" s="93" t="s">
        <v>28</v>
      </c>
      <c r="AX19" s="93" t="s">
        <v>28</v>
      </c>
      <c r="AY19" s="93" t="s">
        <v>28</v>
      </c>
      <c r="AZ19" s="93" t="s">
        <v>28</v>
      </c>
      <c r="BA19" s="93" t="s">
        <v>28</v>
      </c>
      <c r="BB19" s="93" t="s">
        <v>28</v>
      </c>
      <c r="BC19" s="105">
        <v>-2</v>
      </c>
      <c r="BD19" s="106">
        <v>8.4</v>
      </c>
      <c r="BE19" s="106">
        <v>9.4</v>
      </c>
      <c r="BF19" s="106">
        <v>15.6</v>
      </c>
    </row>
    <row r="20" spans="1:58" x14ac:dyDescent="0.3">
      <c r="A20" s="9"/>
      <c r="B20" t="s">
        <v>65</v>
      </c>
      <c r="C20" s="93">
        <v>52</v>
      </c>
      <c r="D20" s="103">
        <v>757</v>
      </c>
      <c r="E20" s="104">
        <v>6.8497995199999995E-2</v>
      </c>
      <c r="F20" s="94">
        <v>5.2130255399999999E-2</v>
      </c>
      <c r="G20" s="94">
        <v>9.0004840899999994E-2</v>
      </c>
      <c r="H20" s="94">
        <v>0.44990933859999999</v>
      </c>
      <c r="I20" s="96">
        <v>6.86922061E-2</v>
      </c>
      <c r="J20" s="94">
        <v>5.2344017E-2</v>
      </c>
      <c r="K20" s="94">
        <v>9.0146294599999996E-2</v>
      </c>
      <c r="L20" s="94">
        <v>0.90008664699999996</v>
      </c>
      <c r="M20" s="94">
        <v>0.68500905239999998</v>
      </c>
      <c r="N20" s="94">
        <v>1.1826938189</v>
      </c>
      <c r="O20" s="103">
        <v>38</v>
      </c>
      <c r="P20" s="103">
        <v>707</v>
      </c>
      <c r="Q20" s="104">
        <v>5.3562600799999999E-2</v>
      </c>
      <c r="R20" s="94">
        <v>3.8936492599999997E-2</v>
      </c>
      <c r="S20" s="94">
        <v>7.3682861700000005E-2</v>
      </c>
      <c r="T20" s="94">
        <v>1.1739054299999999E-2</v>
      </c>
      <c r="U20" s="96">
        <v>5.3748232E-2</v>
      </c>
      <c r="V20" s="94">
        <v>3.91093915E-2</v>
      </c>
      <c r="W20" s="94">
        <v>7.3866463500000007E-2</v>
      </c>
      <c r="X20" s="94">
        <v>0.6636309909</v>
      </c>
      <c r="Y20" s="94">
        <v>0.48241614119999998</v>
      </c>
      <c r="Z20" s="94">
        <v>0.9129174055</v>
      </c>
      <c r="AA20" s="103">
        <v>43</v>
      </c>
      <c r="AB20" s="103">
        <v>728</v>
      </c>
      <c r="AC20" s="104">
        <v>5.88212096E-2</v>
      </c>
      <c r="AD20" s="94">
        <v>4.35772174E-2</v>
      </c>
      <c r="AE20" s="94">
        <v>7.9397788699999999E-2</v>
      </c>
      <c r="AF20" s="94">
        <v>3.05094531E-2</v>
      </c>
      <c r="AG20" s="96">
        <v>5.9065934100000002E-2</v>
      </c>
      <c r="AH20" s="94">
        <v>4.3805642800000003E-2</v>
      </c>
      <c r="AI20" s="94">
        <v>7.9642355200000001E-2</v>
      </c>
      <c r="AJ20" s="94">
        <v>0.71812948889999995</v>
      </c>
      <c r="AK20" s="94">
        <v>0.53202042380000003</v>
      </c>
      <c r="AL20" s="94">
        <v>0.96934241570000002</v>
      </c>
      <c r="AM20" s="94">
        <v>0.67402712880000004</v>
      </c>
      <c r="AN20" s="94">
        <v>1.0981768760999999</v>
      </c>
      <c r="AO20" s="94">
        <v>0.70983086019999997</v>
      </c>
      <c r="AP20" s="94">
        <v>1.6989856583</v>
      </c>
      <c r="AQ20" s="94">
        <v>0.24913768040000001</v>
      </c>
      <c r="AR20" s="94">
        <v>0.7819586637</v>
      </c>
      <c r="AS20" s="94">
        <v>0.51466143590000002</v>
      </c>
      <c r="AT20" s="94">
        <v>1.1880807633999999</v>
      </c>
      <c r="AU20" s="93" t="s">
        <v>28</v>
      </c>
      <c r="AV20" s="93" t="s">
        <v>28</v>
      </c>
      <c r="AW20" s="93" t="s">
        <v>28</v>
      </c>
      <c r="AX20" s="93" t="s">
        <v>28</v>
      </c>
      <c r="AY20" s="93" t="s">
        <v>28</v>
      </c>
      <c r="AZ20" s="93" t="s">
        <v>28</v>
      </c>
      <c r="BA20" s="93" t="s">
        <v>28</v>
      </c>
      <c r="BB20" s="93" t="s">
        <v>28</v>
      </c>
      <c r="BC20" s="105" t="s">
        <v>28</v>
      </c>
      <c r="BD20" s="106">
        <v>10.4</v>
      </c>
      <c r="BE20" s="106">
        <v>7.6</v>
      </c>
      <c r="BF20" s="106">
        <v>8.6</v>
      </c>
    </row>
    <row r="21" spans="1:58" x14ac:dyDescent="0.3">
      <c r="A21" s="9"/>
      <c r="B21" t="s">
        <v>64</v>
      </c>
      <c r="C21" s="93">
        <v>24</v>
      </c>
      <c r="D21" s="103">
        <v>437</v>
      </c>
      <c r="E21" s="104">
        <v>5.4645300299999998E-2</v>
      </c>
      <c r="F21" s="94">
        <v>3.6595588200000001E-2</v>
      </c>
      <c r="G21" s="94">
        <v>8.1597509200000001E-2</v>
      </c>
      <c r="H21" s="94">
        <v>0.1054278075</v>
      </c>
      <c r="I21" s="96">
        <v>5.4919908500000003E-2</v>
      </c>
      <c r="J21" s="94">
        <v>3.6811118800000001E-2</v>
      </c>
      <c r="K21" s="94">
        <v>8.1937100600000007E-2</v>
      </c>
      <c r="L21" s="94">
        <v>0.71805758720000001</v>
      </c>
      <c r="M21" s="94">
        <v>0.48087831199999997</v>
      </c>
      <c r="N21" s="94">
        <v>1.0722186583</v>
      </c>
      <c r="O21" s="103">
        <v>20</v>
      </c>
      <c r="P21" s="103">
        <v>383</v>
      </c>
      <c r="Q21" s="104">
        <v>5.18235181E-2</v>
      </c>
      <c r="R21" s="94">
        <v>3.3410770100000001E-2</v>
      </c>
      <c r="S21" s="94">
        <v>8.0383571700000003E-2</v>
      </c>
      <c r="T21" s="94">
        <v>4.7913186300000001E-2</v>
      </c>
      <c r="U21" s="96">
        <v>5.22193211E-2</v>
      </c>
      <c r="V21" s="94">
        <v>3.3689670999999997E-2</v>
      </c>
      <c r="W21" s="94">
        <v>8.0940460899999997E-2</v>
      </c>
      <c r="X21" s="94">
        <v>0.64208406959999997</v>
      </c>
      <c r="Y21" s="94">
        <v>0.4139534325</v>
      </c>
      <c r="Z21" s="94">
        <v>0.99593799699999996</v>
      </c>
      <c r="AA21" s="103">
        <v>17</v>
      </c>
      <c r="AB21" s="103">
        <v>447</v>
      </c>
      <c r="AC21" s="104">
        <v>3.7891623100000001E-2</v>
      </c>
      <c r="AD21" s="94">
        <v>2.35399627E-2</v>
      </c>
      <c r="AE21" s="94">
        <v>6.0993091399999998E-2</v>
      </c>
      <c r="AF21" s="94">
        <v>1.5038435999999999E-3</v>
      </c>
      <c r="AG21" s="96">
        <v>3.8031319899999999E-2</v>
      </c>
      <c r="AH21" s="94">
        <v>2.36425709E-2</v>
      </c>
      <c r="AI21" s="94">
        <v>6.1176988799999998E-2</v>
      </c>
      <c r="AJ21" s="94">
        <v>0.46260680609999999</v>
      </c>
      <c r="AK21" s="94">
        <v>0.2873919378</v>
      </c>
      <c r="AL21" s="94">
        <v>0.7446453046</v>
      </c>
      <c r="AM21" s="94">
        <v>0.34254022280000002</v>
      </c>
      <c r="AN21" s="94">
        <v>0.73116655210000003</v>
      </c>
      <c r="AO21" s="94">
        <v>0.38301590089999998</v>
      </c>
      <c r="AP21" s="94">
        <v>1.3957763258</v>
      </c>
      <c r="AQ21" s="94">
        <v>0.8609888886</v>
      </c>
      <c r="AR21" s="94">
        <v>0.94836185019999997</v>
      </c>
      <c r="AS21" s="94">
        <v>0.52391222449999997</v>
      </c>
      <c r="AT21" s="94">
        <v>1.7166810717000001</v>
      </c>
      <c r="AU21" s="93" t="s">
        <v>28</v>
      </c>
      <c r="AV21" s="93" t="s">
        <v>28</v>
      </c>
      <c r="AW21" s="93">
        <v>3</v>
      </c>
      <c r="AX21" s="93" t="s">
        <v>28</v>
      </c>
      <c r="AY21" s="93" t="s">
        <v>28</v>
      </c>
      <c r="AZ21" s="93" t="s">
        <v>28</v>
      </c>
      <c r="BA21" s="93" t="s">
        <v>28</v>
      </c>
      <c r="BB21" s="93" t="s">
        <v>28</v>
      </c>
      <c r="BC21" s="105">
        <v>-3</v>
      </c>
      <c r="BD21" s="106">
        <v>4.8</v>
      </c>
      <c r="BE21" s="106">
        <v>4</v>
      </c>
      <c r="BF21" s="106">
        <v>3.4</v>
      </c>
    </row>
    <row r="22" spans="1:58" x14ac:dyDescent="0.3">
      <c r="A22" s="9"/>
      <c r="B22" t="s">
        <v>204</v>
      </c>
      <c r="C22" s="93">
        <v>18</v>
      </c>
      <c r="D22" s="103">
        <v>306</v>
      </c>
      <c r="E22" s="104">
        <v>5.8772156399999997E-2</v>
      </c>
      <c r="F22" s="94">
        <v>3.7001555399999997E-2</v>
      </c>
      <c r="G22" s="94">
        <v>9.3351923599999997E-2</v>
      </c>
      <c r="H22" s="94">
        <v>0.27371538020000002</v>
      </c>
      <c r="I22" s="96">
        <v>5.8823529399999998E-2</v>
      </c>
      <c r="J22" s="94">
        <v>3.7061325800000003E-2</v>
      </c>
      <c r="K22" s="94">
        <v>9.3364377600000006E-2</v>
      </c>
      <c r="L22" s="94">
        <v>0.7722858614</v>
      </c>
      <c r="M22" s="94">
        <v>0.48621285650000001</v>
      </c>
      <c r="N22" s="94">
        <v>1.2266756084999999</v>
      </c>
      <c r="O22" s="103">
        <v>18</v>
      </c>
      <c r="P22" s="103">
        <v>318</v>
      </c>
      <c r="Q22" s="104">
        <v>5.6282125699999998E-2</v>
      </c>
      <c r="R22" s="94">
        <v>3.54360435E-2</v>
      </c>
      <c r="S22" s="94">
        <v>8.9391403800000005E-2</v>
      </c>
      <c r="T22" s="94">
        <v>0.12670172690000001</v>
      </c>
      <c r="U22" s="96">
        <v>5.6603773599999997E-2</v>
      </c>
      <c r="V22" s="94">
        <v>3.5662785199999998E-2</v>
      </c>
      <c r="W22" s="94">
        <v>8.9841193499999999E-2</v>
      </c>
      <c r="X22" s="94">
        <v>0.69732541510000001</v>
      </c>
      <c r="Y22" s="94">
        <v>0.43904620560000002</v>
      </c>
      <c r="Z22" s="94">
        <v>1.1075434167</v>
      </c>
      <c r="AA22" s="103">
        <v>12</v>
      </c>
      <c r="AB22" s="103">
        <v>330</v>
      </c>
      <c r="AC22" s="104">
        <v>3.62305209E-2</v>
      </c>
      <c r="AD22" s="94">
        <v>2.0563779500000001E-2</v>
      </c>
      <c r="AE22" s="94">
        <v>6.3833141299999993E-2</v>
      </c>
      <c r="AF22" s="94">
        <v>4.7605377999999999E-3</v>
      </c>
      <c r="AG22" s="96">
        <v>3.6363636400000003E-2</v>
      </c>
      <c r="AH22" s="94">
        <v>2.06512615E-2</v>
      </c>
      <c r="AI22" s="94">
        <v>6.4030667099999994E-2</v>
      </c>
      <c r="AJ22" s="94">
        <v>0.44232693620000002</v>
      </c>
      <c r="AK22" s="94">
        <v>0.25105666069999999</v>
      </c>
      <c r="AL22" s="94">
        <v>0.77931857260000004</v>
      </c>
      <c r="AM22" s="94">
        <v>0.2372381368</v>
      </c>
      <c r="AN22" s="94">
        <v>0.64373049930000004</v>
      </c>
      <c r="AO22" s="94">
        <v>0.31008436039999998</v>
      </c>
      <c r="AP22" s="94">
        <v>1.3363748989999999</v>
      </c>
      <c r="AQ22" s="94">
        <v>0.89666701569999996</v>
      </c>
      <c r="AR22" s="94">
        <v>0.95763247579999999</v>
      </c>
      <c r="AS22" s="94">
        <v>0.49826838179999999</v>
      </c>
      <c r="AT22" s="94">
        <v>1.8404939835</v>
      </c>
      <c r="AU22" s="93" t="s">
        <v>28</v>
      </c>
      <c r="AV22" s="93" t="s">
        <v>28</v>
      </c>
      <c r="AW22" s="93">
        <v>3</v>
      </c>
      <c r="AX22" s="93" t="s">
        <v>28</v>
      </c>
      <c r="AY22" s="93" t="s">
        <v>28</v>
      </c>
      <c r="AZ22" s="93" t="s">
        <v>28</v>
      </c>
      <c r="BA22" s="93" t="s">
        <v>28</v>
      </c>
      <c r="BB22" s="93" t="s">
        <v>28</v>
      </c>
      <c r="BC22" s="105">
        <v>-3</v>
      </c>
      <c r="BD22" s="106">
        <v>3.6</v>
      </c>
      <c r="BE22" s="106">
        <v>3.6</v>
      </c>
      <c r="BF22" s="106">
        <v>2.4</v>
      </c>
    </row>
    <row r="23" spans="1:58" x14ac:dyDescent="0.3">
      <c r="A23" s="9"/>
      <c r="B23" t="s">
        <v>74</v>
      </c>
      <c r="C23" s="93">
        <v>58</v>
      </c>
      <c r="D23" s="103">
        <v>695</v>
      </c>
      <c r="E23" s="104">
        <v>8.3020988200000007E-2</v>
      </c>
      <c r="F23" s="94">
        <v>6.4097936600000002E-2</v>
      </c>
      <c r="G23" s="94">
        <v>0.1075305205</v>
      </c>
      <c r="H23" s="94">
        <v>0.50966155079999997</v>
      </c>
      <c r="I23" s="96">
        <v>8.3453237400000005E-2</v>
      </c>
      <c r="J23" s="94">
        <v>6.4517116799999996E-2</v>
      </c>
      <c r="K23" s="94">
        <v>0.1079472113</v>
      </c>
      <c r="L23" s="94">
        <v>1.0909236497000001</v>
      </c>
      <c r="M23" s="94">
        <v>0.84226839990000002</v>
      </c>
      <c r="N23" s="94">
        <v>1.4129871303999999</v>
      </c>
      <c r="O23" s="103">
        <v>39</v>
      </c>
      <c r="P23" s="103">
        <v>734</v>
      </c>
      <c r="Q23" s="104">
        <v>5.3066547399999997E-2</v>
      </c>
      <c r="R23" s="94">
        <v>3.8734124299999999E-2</v>
      </c>
      <c r="S23" s="94">
        <v>7.2702262000000004E-2</v>
      </c>
      <c r="T23" s="94">
        <v>9.0388450000000002E-3</v>
      </c>
      <c r="U23" s="96">
        <v>5.3133514999999999E-2</v>
      </c>
      <c r="V23" s="94">
        <v>3.8821044399999997E-2</v>
      </c>
      <c r="W23" s="94">
        <v>7.2722680600000006E-2</v>
      </c>
      <c r="X23" s="94">
        <v>0.6574849787</v>
      </c>
      <c r="Y23" s="94">
        <v>0.47990883410000001</v>
      </c>
      <c r="Z23" s="94">
        <v>0.90076795129999998</v>
      </c>
      <c r="AA23" s="103">
        <v>46</v>
      </c>
      <c r="AB23" s="103">
        <v>702</v>
      </c>
      <c r="AC23" s="104">
        <v>6.5339756400000004E-2</v>
      </c>
      <c r="AD23" s="94">
        <v>4.8887557599999999E-2</v>
      </c>
      <c r="AE23" s="94">
        <v>8.7328637000000001E-2</v>
      </c>
      <c r="AF23" s="94">
        <v>0.12674624270000001</v>
      </c>
      <c r="AG23" s="96">
        <v>6.5527065499999995E-2</v>
      </c>
      <c r="AH23" s="94">
        <v>4.9081508099999997E-2</v>
      </c>
      <c r="AI23" s="94">
        <v>8.7482974300000002E-2</v>
      </c>
      <c r="AJ23" s="94">
        <v>0.79771235939999996</v>
      </c>
      <c r="AK23" s="94">
        <v>0.59685268280000003</v>
      </c>
      <c r="AL23" s="94">
        <v>1.0661676269</v>
      </c>
      <c r="AM23" s="94">
        <v>0.33916731570000003</v>
      </c>
      <c r="AN23" s="94">
        <v>1.2312795846</v>
      </c>
      <c r="AO23" s="94">
        <v>0.80366215379999995</v>
      </c>
      <c r="AP23" s="94">
        <v>1.8864262903</v>
      </c>
      <c r="AQ23" s="94">
        <v>3.06793738E-2</v>
      </c>
      <c r="AR23" s="94">
        <v>0.63919435979999994</v>
      </c>
      <c r="AS23" s="94">
        <v>0.42595579950000001</v>
      </c>
      <c r="AT23" s="94">
        <v>0.9591826899</v>
      </c>
      <c r="AU23" s="93" t="s">
        <v>28</v>
      </c>
      <c r="AV23" s="93" t="s">
        <v>28</v>
      </c>
      <c r="AW23" s="93" t="s">
        <v>28</v>
      </c>
      <c r="AX23" s="93" t="s">
        <v>28</v>
      </c>
      <c r="AY23" s="93" t="s">
        <v>28</v>
      </c>
      <c r="AZ23" s="93" t="s">
        <v>28</v>
      </c>
      <c r="BA23" s="93" t="s">
        <v>28</v>
      </c>
      <c r="BB23" s="93" t="s">
        <v>28</v>
      </c>
      <c r="BC23" s="105" t="s">
        <v>28</v>
      </c>
      <c r="BD23" s="106">
        <v>11.6</v>
      </c>
      <c r="BE23" s="106">
        <v>7.8</v>
      </c>
      <c r="BF23" s="106">
        <v>9.1999999999999993</v>
      </c>
    </row>
    <row r="24" spans="1:58" x14ac:dyDescent="0.3">
      <c r="A24" s="9"/>
      <c r="B24" t="s">
        <v>181</v>
      </c>
      <c r="C24" s="93">
        <v>38</v>
      </c>
      <c r="D24" s="103">
        <v>639</v>
      </c>
      <c r="E24" s="104">
        <v>5.9299590999999999E-2</v>
      </c>
      <c r="F24" s="94">
        <v>4.3102314199999998E-2</v>
      </c>
      <c r="G24" s="94">
        <v>8.1583589200000001E-2</v>
      </c>
      <c r="H24" s="94">
        <v>0.12536967139999999</v>
      </c>
      <c r="I24" s="96">
        <v>5.9467918600000003E-2</v>
      </c>
      <c r="J24" s="94">
        <v>4.3271267299999999E-2</v>
      </c>
      <c r="K24" s="94">
        <v>8.1727057399999997E-2</v>
      </c>
      <c r="L24" s="94">
        <v>0.77921652880000003</v>
      </c>
      <c r="M24" s="94">
        <v>0.56637887480000004</v>
      </c>
      <c r="N24" s="94">
        <v>1.0720357444999999</v>
      </c>
      <c r="O24" s="103">
        <v>56</v>
      </c>
      <c r="P24" s="103">
        <v>907</v>
      </c>
      <c r="Q24" s="104">
        <v>6.1486293900000002E-2</v>
      </c>
      <c r="R24" s="94">
        <v>4.7262741300000001E-2</v>
      </c>
      <c r="S24" s="94">
        <v>7.9990373700000006E-2</v>
      </c>
      <c r="T24" s="94">
        <v>4.2681196999999997E-2</v>
      </c>
      <c r="U24" s="96">
        <v>6.1742006600000003E-2</v>
      </c>
      <c r="V24" s="94">
        <v>4.7515373700000002E-2</v>
      </c>
      <c r="W24" s="94">
        <v>8.0228252099999994E-2</v>
      </c>
      <c r="X24" s="94">
        <v>0.76180412330000002</v>
      </c>
      <c r="Y24" s="94">
        <v>0.58557686450000002</v>
      </c>
      <c r="Z24" s="94">
        <v>0.99106634419999995</v>
      </c>
      <c r="AA24" s="103">
        <v>69</v>
      </c>
      <c r="AB24" s="103">
        <v>963</v>
      </c>
      <c r="AC24" s="104">
        <v>7.1381387399999996E-2</v>
      </c>
      <c r="AD24" s="94">
        <v>5.6302165600000002E-2</v>
      </c>
      <c r="AE24" s="94">
        <v>9.0499226899999993E-2</v>
      </c>
      <c r="AF24" s="94">
        <v>0.25585756320000003</v>
      </c>
      <c r="AG24" s="96">
        <v>7.1651090299999998E-2</v>
      </c>
      <c r="AH24" s="94">
        <v>5.6591366300000001E-2</v>
      </c>
      <c r="AI24" s="94">
        <v>9.07184095E-2</v>
      </c>
      <c r="AJ24" s="94">
        <v>0.87147271520000003</v>
      </c>
      <c r="AK24" s="94">
        <v>0.68737528029999995</v>
      </c>
      <c r="AL24" s="94">
        <v>1.1048763535999999</v>
      </c>
      <c r="AM24" s="94">
        <v>0.40673408210000001</v>
      </c>
      <c r="AN24" s="94">
        <v>1.1609316954</v>
      </c>
      <c r="AO24" s="94">
        <v>0.81603416279999996</v>
      </c>
      <c r="AP24" s="94">
        <v>1.6516004633000001</v>
      </c>
      <c r="AQ24" s="94">
        <v>0.86320598709999996</v>
      </c>
      <c r="AR24" s="94">
        <v>1.0368755136000001</v>
      </c>
      <c r="AS24" s="94">
        <v>0.68679314390000001</v>
      </c>
      <c r="AT24" s="94">
        <v>1.5654070518000001</v>
      </c>
      <c r="AU24" s="93" t="s">
        <v>28</v>
      </c>
      <c r="AV24" s="93" t="s">
        <v>28</v>
      </c>
      <c r="AW24" s="93" t="s">
        <v>28</v>
      </c>
      <c r="AX24" s="93" t="s">
        <v>28</v>
      </c>
      <c r="AY24" s="93" t="s">
        <v>28</v>
      </c>
      <c r="AZ24" s="93" t="s">
        <v>28</v>
      </c>
      <c r="BA24" s="93" t="s">
        <v>28</v>
      </c>
      <c r="BB24" s="93" t="s">
        <v>28</v>
      </c>
      <c r="BC24" s="105" t="s">
        <v>28</v>
      </c>
      <c r="BD24" s="106">
        <v>7.6</v>
      </c>
      <c r="BE24" s="106">
        <v>11.2</v>
      </c>
      <c r="BF24" s="106">
        <v>13.8</v>
      </c>
    </row>
    <row r="25" spans="1:58" x14ac:dyDescent="0.3">
      <c r="A25" s="9"/>
      <c r="B25" t="s">
        <v>70</v>
      </c>
      <c r="C25" s="93">
        <v>110</v>
      </c>
      <c r="D25" s="103">
        <v>1662</v>
      </c>
      <c r="E25" s="104">
        <v>6.5790621199999996E-2</v>
      </c>
      <c r="F25" s="94">
        <v>5.4476833099999997E-2</v>
      </c>
      <c r="G25" s="94">
        <v>7.9454065000000004E-2</v>
      </c>
      <c r="H25" s="94">
        <v>0.13048413089999999</v>
      </c>
      <c r="I25" s="96">
        <v>6.6185318899999998E-2</v>
      </c>
      <c r="J25" s="94">
        <v>5.4903847899999997E-2</v>
      </c>
      <c r="K25" s="94">
        <v>7.9784871199999996E-2</v>
      </c>
      <c r="L25" s="94">
        <v>0.86451084389999999</v>
      </c>
      <c r="M25" s="94">
        <v>0.71584387090000001</v>
      </c>
      <c r="N25" s="94">
        <v>1.0440530814</v>
      </c>
      <c r="O25" s="103">
        <v>101</v>
      </c>
      <c r="P25" s="103">
        <v>1701</v>
      </c>
      <c r="Q25" s="104">
        <v>5.9117806199999998E-2</v>
      </c>
      <c r="R25" s="94">
        <v>4.8565924500000003E-2</v>
      </c>
      <c r="S25" s="94">
        <v>7.1962287299999997E-2</v>
      </c>
      <c r="T25" s="94">
        <v>1.9107696999999999E-3</v>
      </c>
      <c r="U25" s="96">
        <v>5.9376837199999997E-2</v>
      </c>
      <c r="V25" s="94">
        <v>4.8856161299999999E-2</v>
      </c>
      <c r="W25" s="94">
        <v>7.2163033200000004E-2</v>
      </c>
      <c r="X25" s="94">
        <v>0.73245898710000001</v>
      </c>
      <c r="Y25" s="94">
        <v>0.60172307000000003</v>
      </c>
      <c r="Z25" s="94">
        <v>0.89159979820000002</v>
      </c>
      <c r="AA25" s="103">
        <v>91</v>
      </c>
      <c r="AB25" s="103">
        <v>1411</v>
      </c>
      <c r="AC25" s="104">
        <v>6.4323240300000001E-2</v>
      </c>
      <c r="AD25" s="94">
        <v>5.2295985500000003E-2</v>
      </c>
      <c r="AE25" s="94">
        <v>7.9116574600000003E-2</v>
      </c>
      <c r="AF25" s="94">
        <v>2.21154777E-2</v>
      </c>
      <c r="AG25" s="96">
        <v>6.4493267199999996E-2</v>
      </c>
      <c r="AH25" s="94">
        <v>5.2515101799999998E-2</v>
      </c>
      <c r="AI25" s="94">
        <v>7.9203531399999999E-2</v>
      </c>
      <c r="AJ25" s="94">
        <v>0.78530203590000003</v>
      </c>
      <c r="AK25" s="94">
        <v>0.63846509780000005</v>
      </c>
      <c r="AL25" s="94">
        <v>0.96590916179999997</v>
      </c>
      <c r="AM25" s="94">
        <v>0.5593220753</v>
      </c>
      <c r="AN25" s="94">
        <v>1.0880518812</v>
      </c>
      <c r="AO25" s="94">
        <v>0.81963011050000001</v>
      </c>
      <c r="AP25" s="94">
        <v>1.4443794597999999</v>
      </c>
      <c r="AQ25" s="94">
        <v>0.4377351109</v>
      </c>
      <c r="AR25" s="94">
        <v>0.89857498160000004</v>
      </c>
      <c r="AS25" s="94">
        <v>0.6858810179</v>
      </c>
      <c r="AT25" s="94">
        <v>1.1772260442</v>
      </c>
      <c r="AU25" s="93" t="s">
        <v>28</v>
      </c>
      <c r="AV25" s="93">
        <v>2</v>
      </c>
      <c r="AW25" s="93" t="s">
        <v>28</v>
      </c>
      <c r="AX25" s="93" t="s">
        <v>28</v>
      </c>
      <c r="AY25" s="93" t="s">
        <v>28</v>
      </c>
      <c r="AZ25" s="93" t="s">
        <v>28</v>
      </c>
      <c r="BA25" s="93" t="s">
        <v>28</v>
      </c>
      <c r="BB25" s="93" t="s">
        <v>28</v>
      </c>
      <c r="BC25" s="105">
        <v>-2</v>
      </c>
      <c r="BD25" s="106">
        <v>22</v>
      </c>
      <c r="BE25" s="106">
        <v>20.2</v>
      </c>
      <c r="BF25" s="106">
        <v>18.2</v>
      </c>
    </row>
    <row r="26" spans="1:58" x14ac:dyDescent="0.3">
      <c r="A26" s="9"/>
      <c r="B26" t="s">
        <v>149</v>
      </c>
      <c r="C26" s="93">
        <v>31</v>
      </c>
      <c r="D26" s="103">
        <v>260</v>
      </c>
      <c r="E26" s="104">
        <v>0.11872933870000001</v>
      </c>
      <c r="F26" s="94">
        <v>8.34166358E-2</v>
      </c>
      <c r="G26" s="94">
        <v>0.16899094200000001</v>
      </c>
      <c r="H26" s="94">
        <v>1.35282665E-2</v>
      </c>
      <c r="I26" s="96">
        <v>0.1192307692</v>
      </c>
      <c r="J26" s="94">
        <v>8.38509593E-2</v>
      </c>
      <c r="K26" s="94">
        <v>0.16953862480000001</v>
      </c>
      <c r="L26" s="94">
        <v>1.5601433602999999</v>
      </c>
      <c r="M26" s="94">
        <v>1.0961225926</v>
      </c>
      <c r="N26" s="94">
        <v>2.2205976969000001</v>
      </c>
      <c r="O26" s="103">
        <v>16</v>
      </c>
      <c r="P26" s="103">
        <v>234</v>
      </c>
      <c r="Q26" s="104">
        <v>6.8461804200000004E-2</v>
      </c>
      <c r="R26" s="94">
        <v>4.1915401499999998E-2</v>
      </c>
      <c r="S26" s="94">
        <v>0.1118209173</v>
      </c>
      <c r="T26" s="94">
        <v>0.51081527270000004</v>
      </c>
      <c r="U26" s="96">
        <v>6.8376068400000004E-2</v>
      </c>
      <c r="V26" s="94">
        <v>4.1889361399999998E-2</v>
      </c>
      <c r="W26" s="94">
        <v>0.11161036050000001</v>
      </c>
      <c r="X26" s="94">
        <v>0.84822944219999996</v>
      </c>
      <c r="Y26" s="94">
        <v>0.51932428590000002</v>
      </c>
      <c r="Z26" s="94">
        <v>1.385441055</v>
      </c>
      <c r="AA26" s="103">
        <v>17</v>
      </c>
      <c r="AB26" s="103">
        <v>273</v>
      </c>
      <c r="AC26" s="104">
        <v>6.2209038600000002E-2</v>
      </c>
      <c r="AD26" s="94">
        <v>3.8646921600000002E-2</v>
      </c>
      <c r="AE26" s="94">
        <v>0.10013642289999999</v>
      </c>
      <c r="AF26" s="94">
        <v>0.25734189070000002</v>
      </c>
      <c r="AG26" s="96">
        <v>6.2271062299999999E-2</v>
      </c>
      <c r="AH26" s="94">
        <v>3.8711462199999998E-2</v>
      </c>
      <c r="AI26" s="94">
        <v>0.1001689157</v>
      </c>
      <c r="AJ26" s="94">
        <v>0.75949041900000003</v>
      </c>
      <c r="AK26" s="94">
        <v>0.47182800670000002</v>
      </c>
      <c r="AL26" s="94">
        <v>1.2225338222</v>
      </c>
      <c r="AM26" s="94">
        <v>0.7833407389</v>
      </c>
      <c r="AN26" s="94">
        <v>0.90866782339999996</v>
      </c>
      <c r="AO26" s="94">
        <v>0.45911171309999999</v>
      </c>
      <c r="AP26" s="94">
        <v>1.7984233244000001</v>
      </c>
      <c r="AQ26" s="94">
        <v>7.3688509299999996E-2</v>
      </c>
      <c r="AR26" s="94">
        <v>0.57662078289999996</v>
      </c>
      <c r="AS26" s="94">
        <v>0.31540117769999998</v>
      </c>
      <c r="AT26" s="94">
        <v>1.0541860676000001</v>
      </c>
      <c r="AU26" s="93" t="s">
        <v>28</v>
      </c>
      <c r="AV26" s="93" t="s">
        <v>28</v>
      </c>
      <c r="AW26" s="93" t="s">
        <v>28</v>
      </c>
      <c r="AX26" s="93" t="s">
        <v>28</v>
      </c>
      <c r="AY26" s="93" t="s">
        <v>28</v>
      </c>
      <c r="AZ26" s="93" t="s">
        <v>28</v>
      </c>
      <c r="BA26" s="93" t="s">
        <v>28</v>
      </c>
      <c r="BB26" s="93" t="s">
        <v>28</v>
      </c>
      <c r="BC26" s="105" t="s">
        <v>28</v>
      </c>
      <c r="BD26" s="106">
        <v>6.2</v>
      </c>
      <c r="BE26" s="106">
        <v>3.2</v>
      </c>
      <c r="BF26" s="106">
        <v>3.4</v>
      </c>
    </row>
    <row r="27" spans="1:58" x14ac:dyDescent="0.3">
      <c r="A27" s="9"/>
      <c r="B27" t="s">
        <v>205</v>
      </c>
      <c r="C27" s="93">
        <v>10</v>
      </c>
      <c r="D27" s="103">
        <v>183</v>
      </c>
      <c r="E27" s="104">
        <v>5.4700258500000001E-2</v>
      </c>
      <c r="F27" s="94">
        <v>2.9415356E-2</v>
      </c>
      <c r="G27" s="94">
        <v>0.1017196013</v>
      </c>
      <c r="H27" s="94">
        <v>0.29683335779999998</v>
      </c>
      <c r="I27" s="96">
        <v>5.4644808699999999E-2</v>
      </c>
      <c r="J27" s="94">
        <v>2.9401896699999999E-2</v>
      </c>
      <c r="K27" s="94">
        <v>0.1015599487</v>
      </c>
      <c r="L27" s="94">
        <v>0.71877975620000001</v>
      </c>
      <c r="M27" s="94">
        <v>0.38652765020000002</v>
      </c>
      <c r="N27" s="94">
        <v>1.3366297022</v>
      </c>
      <c r="O27" s="103">
        <v>14</v>
      </c>
      <c r="P27" s="103">
        <v>195</v>
      </c>
      <c r="Q27" s="104">
        <v>7.1693965499999998E-2</v>
      </c>
      <c r="R27" s="94">
        <v>4.2436018300000003E-2</v>
      </c>
      <c r="S27" s="94">
        <v>0.1211241039</v>
      </c>
      <c r="T27" s="94">
        <v>0.65791663609999995</v>
      </c>
      <c r="U27" s="96">
        <v>7.1794871800000007E-2</v>
      </c>
      <c r="V27" s="94">
        <v>4.2520684099999997E-2</v>
      </c>
      <c r="W27" s="94">
        <v>0.1212234405</v>
      </c>
      <c r="X27" s="94">
        <v>0.88827533920000001</v>
      </c>
      <c r="Y27" s="94">
        <v>0.52577463489999998</v>
      </c>
      <c r="Z27" s="94">
        <v>1.5007058648</v>
      </c>
      <c r="AA27" s="103">
        <v>14</v>
      </c>
      <c r="AB27" s="103">
        <v>163</v>
      </c>
      <c r="AC27" s="104">
        <v>8.54364185E-2</v>
      </c>
      <c r="AD27" s="94">
        <v>5.05691209E-2</v>
      </c>
      <c r="AE27" s="94">
        <v>0.14434464089999999</v>
      </c>
      <c r="AF27" s="94">
        <v>0.87478600890000002</v>
      </c>
      <c r="AG27" s="96">
        <v>8.5889570600000006E-2</v>
      </c>
      <c r="AH27" s="94">
        <v>5.0868302999999997E-2</v>
      </c>
      <c r="AI27" s="94">
        <v>0.14502190740000001</v>
      </c>
      <c r="AJ27" s="94">
        <v>1.0430661314</v>
      </c>
      <c r="AK27" s="94">
        <v>0.61738235620000004</v>
      </c>
      <c r="AL27" s="94">
        <v>1.7622579324000001</v>
      </c>
      <c r="AM27" s="94">
        <v>0.64266784040000002</v>
      </c>
      <c r="AN27" s="94">
        <v>1.1916821434</v>
      </c>
      <c r="AO27" s="94">
        <v>0.5681130002</v>
      </c>
      <c r="AP27" s="94">
        <v>2.4996899038999998</v>
      </c>
      <c r="AQ27" s="94">
        <v>0.51349194300000001</v>
      </c>
      <c r="AR27" s="94">
        <v>1.310669592</v>
      </c>
      <c r="AS27" s="94">
        <v>0.58218555900000002</v>
      </c>
      <c r="AT27" s="94">
        <v>2.9506997435</v>
      </c>
      <c r="AU27" s="93" t="s">
        <v>28</v>
      </c>
      <c r="AV27" s="93" t="s">
        <v>28</v>
      </c>
      <c r="AW27" s="93" t="s">
        <v>28</v>
      </c>
      <c r="AX27" s="93" t="s">
        <v>28</v>
      </c>
      <c r="AY27" s="93" t="s">
        <v>28</v>
      </c>
      <c r="AZ27" s="93" t="s">
        <v>28</v>
      </c>
      <c r="BA27" s="93" t="s">
        <v>28</v>
      </c>
      <c r="BB27" s="93" t="s">
        <v>28</v>
      </c>
      <c r="BC27" s="105" t="s">
        <v>28</v>
      </c>
      <c r="BD27" s="106">
        <v>2</v>
      </c>
      <c r="BE27" s="106">
        <v>2.8</v>
      </c>
      <c r="BF27" s="106">
        <v>2.8</v>
      </c>
    </row>
    <row r="28" spans="1:58" x14ac:dyDescent="0.3">
      <c r="A28" s="9"/>
      <c r="B28" t="s">
        <v>73</v>
      </c>
      <c r="C28" s="93">
        <v>15</v>
      </c>
      <c r="D28" s="103">
        <v>379</v>
      </c>
      <c r="E28" s="104">
        <v>3.9432805799999998E-2</v>
      </c>
      <c r="F28" s="94">
        <v>2.3756466100000002E-2</v>
      </c>
      <c r="G28" s="94">
        <v>6.5453597700000005E-2</v>
      </c>
      <c r="H28" s="94">
        <v>1.0992361500000001E-2</v>
      </c>
      <c r="I28" s="96">
        <v>3.9577836399999997E-2</v>
      </c>
      <c r="J28" s="94">
        <v>2.3860127299999999E-2</v>
      </c>
      <c r="K28" s="94">
        <v>6.5649487899999998E-2</v>
      </c>
      <c r="L28" s="94">
        <v>0.51816030349999997</v>
      </c>
      <c r="M28" s="94">
        <v>0.31216793809999999</v>
      </c>
      <c r="N28" s="94">
        <v>0.86008224229999997</v>
      </c>
      <c r="O28" s="103">
        <v>27</v>
      </c>
      <c r="P28" s="103">
        <v>388</v>
      </c>
      <c r="Q28" s="104">
        <v>6.9508692299999994E-2</v>
      </c>
      <c r="R28" s="94">
        <v>4.7628858099999997E-2</v>
      </c>
      <c r="S28" s="94">
        <v>0.1014397257</v>
      </c>
      <c r="T28" s="94">
        <v>0.43847410040000001</v>
      </c>
      <c r="U28" s="96">
        <v>6.9587628900000004E-2</v>
      </c>
      <c r="V28" s="94">
        <v>4.7721954800000001E-2</v>
      </c>
      <c r="W28" s="94">
        <v>0.1014719139</v>
      </c>
      <c r="X28" s="94">
        <v>0.86120019650000001</v>
      </c>
      <c r="Y28" s="94">
        <v>0.59011298599999995</v>
      </c>
      <c r="Z28" s="94">
        <v>1.2568199583999999</v>
      </c>
      <c r="AA28" s="103">
        <v>21</v>
      </c>
      <c r="AB28" s="103">
        <v>302</v>
      </c>
      <c r="AC28" s="104">
        <v>6.9479953499999997E-2</v>
      </c>
      <c r="AD28" s="94">
        <v>4.5267826300000001E-2</v>
      </c>
      <c r="AE28" s="94">
        <v>0.106642274</v>
      </c>
      <c r="AF28" s="94">
        <v>0.45154266030000001</v>
      </c>
      <c r="AG28" s="96">
        <v>6.9536423799999997E-2</v>
      </c>
      <c r="AH28" s="94">
        <v>4.5338270200000003E-2</v>
      </c>
      <c r="AI28" s="94">
        <v>0.10664972910000001</v>
      </c>
      <c r="AJ28" s="94">
        <v>0.84825871190000002</v>
      </c>
      <c r="AK28" s="94">
        <v>0.55266053189999997</v>
      </c>
      <c r="AL28" s="94">
        <v>1.3019616941000001</v>
      </c>
      <c r="AM28" s="94">
        <v>0.99886595710000003</v>
      </c>
      <c r="AN28" s="94">
        <v>0.99958654430000005</v>
      </c>
      <c r="AO28" s="94">
        <v>0.56514142759999997</v>
      </c>
      <c r="AP28" s="94">
        <v>1.7680056900000001</v>
      </c>
      <c r="AQ28" s="94">
        <v>7.8367383099999993E-2</v>
      </c>
      <c r="AR28" s="94">
        <v>1.7627123104</v>
      </c>
      <c r="AS28" s="94">
        <v>0.9377066892</v>
      </c>
      <c r="AT28" s="94">
        <v>3.3135677978999998</v>
      </c>
      <c r="AU28" s="93" t="s">
        <v>28</v>
      </c>
      <c r="AV28" s="93" t="s">
        <v>28</v>
      </c>
      <c r="AW28" s="93" t="s">
        <v>28</v>
      </c>
      <c r="AX28" s="93" t="s">
        <v>28</v>
      </c>
      <c r="AY28" s="93" t="s">
        <v>28</v>
      </c>
      <c r="AZ28" s="93" t="s">
        <v>28</v>
      </c>
      <c r="BA28" s="93" t="s">
        <v>28</v>
      </c>
      <c r="BB28" s="93" t="s">
        <v>28</v>
      </c>
      <c r="BC28" s="105" t="s">
        <v>28</v>
      </c>
      <c r="BD28" s="106">
        <v>3</v>
      </c>
      <c r="BE28" s="106">
        <v>5.4</v>
      </c>
      <c r="BF28" s="106">
        <v>4.2</v>
      </c>
    </row>
    <row r="29" spans="1:58" x14ac:dyDescent="0.3">
      <c r="A29" s="9"/>
      <c r="B29" t="s">
        <v>76</v>
      </c>
      <c r="C29" s="93">
        <v>11</v>
      </c>
      <c r="D29" s="103">
        <v>119</v>
      </c>
      <c r="E29" s="104">
        <v>9.1756143900000003E-2</v>
      </c>
      <c r="F29" s="94">
        <v>5.07849753E-2</v>
      </c>
      <c r="G29" s="94">
        <v>0.16578111740000001</v>
      </c>
      <c r="H29" s="94">
        <v>0.53537903490000005</v>
      </c>
      <c r="I29" s="96">
        <v>9.2436974800000002E-2</v>
      </c>
      <c r="J29" s="94">
        <v>5.1191611599999999E-2</v>
      </c>
      <c r="K29" s="94">
        <v>0.16691395410000001</v>
      </c>
      <c r="L29" s="94">
        <v>1.2057065280999999</v>
      </c>
      <c r="M29" s="94">
        <v>0.66733162059999995</v>
      </c>
      <c r="N29" s="94">
        <v>2.1784195248999998</v>
      </c>
      <c r="O29" s="103">
        <v>12</v>
      </c>
      <c r="P29" s="103">
        <v>129</v>
      </c>
      <c r="Q29" s="104">
        <v>9.2913087199999994E-2</v>
      </c>
      <c r="R29" s="94">
        <v>5.2737488800000003E-2</v>
      </c>
      <c r="S29" s="94">
        <v>0.16369459319999999</v>
      </c>
      <c r="T29" s="94">
        <v>0.62610092949999996</v>
      </c>
      <c r="U29" s="96">
        <v>9.3023255799999996E-2</v>
      </c>
      <c r="V29" s="94">
        <v>5.2828808499999998E-2</v>
      </c>
      <c r="W29" s="94">
        <v>0.16379938080000001</v>
      </c>
      <c r="X29" s="94">
        <v>1.1511764407</v>
      </c>
      <c r="Y29" s="94">
        <v>0.65340800139999999</v>
      </c>
      <c r="Z29" s="94">
        <v>2.0281465710000002</v>
      </c>
      <c r="AA29" s="103">
        <v>12</v>
      </c>
      <c r="AB29" s="103">
        <v>166</v>
      </c>
      <c r="AC29" s="104">
        <v>7.1935971799999998E-2</v>
      </c>
      <c r="AD29" s="94">
        <v>4.0829880399999997E-2</v>
      </c>
      <c r="AE29" s="94">
        <v>0.1267401222</v>
      </c>
      <c r="AF29" s="94">
        <v>0.6532173349</v>
      </c>
      <c r="AG29" s="96">
        <v>7.2289156600000001E-2</v>
      </c>
      <c r="AH29" s="94">
        <v>4.10537126E-2</v>
      </c>
      <c r="AI29" s="94">
        <v>0.12728988029999999</v>
      </c>
      <c r="AJ29" s="94">
        <v>0.8782434603</v>
      </c>
      <c r="AK29" s="94">
        <v>0.49847905840000001</v>
      </c>
      <c r="AL29" s="94">
        <v>1.5473299481</v>
      </c>
      <c r="AM29" s="94">
        <v>0.53079399920000003</v>
      </c>
      <c r="AN29" s="94">
        <v>0.77422862569999995</v>
      </c>
      <c r="AO29" s="94">
        <v>0.34783014820000002</v>
      </c>
      <c r="AP29" s="94">
        <v>1.7233410267</v>
      </c>
      <c r="AQ29" s="94">
        <v>0.97605314089999995</v>
      </c>
      <c r="AR29" s="94">
        <v>1.0126088912</v>
      </c>
      <c r="AS29" s="94">
        <v>0.44681536300000002</v>
      </c>
      <c r="AT29" s="94">
        <v>2.2948556644</v>
      </c>
      <c r="AU29" s="93" t="s">
        <v>28</v>
      </c>
      <c r="AV29" s="93" t="s">
        <v>28</v>
      </c>
      <c r="AW29" s="93" t="s">
        <v>28</v>
      </c>
      <c r="AX29" s="93" t="s">
        <v>28</v>
      </c>
      <c r="AY29" s="93" t="s">
        <v>28</v>
      </c>
      <c r="AZ29" s="93" t="s">
        <v>28</v>
      </c>
      <c r="BA29" s="93" t="s">
        <v>28</v>
      </c>
      <c r="BB29" s="93" t="s">
        <v>28</v>
      </c>
      <c r="BC29" s="105" t="s">
        <v>28</v>
      </c>
      <c r="BD29" s="106">
        <v>2.2000000000000002</v>
      </c>
      <c r="BE29" s="106">
        <v>2.4</v>
      </c>
      <c r="BF29" s="106">
        <v>2.4</v>
      </c>
    </row>
    <row r="30" spans="1:58" x14ac:dyDescent="0.3">
      <c r="A30" s="9"/>
      <c r="B30" t="s">
        <v>72</v>
      </c>
      <c r="C30" s="93">
        <v>17</v>
      </c>
      <c r="D30" s="103">
        <v>318</v>
      </c>
      <c r="E30" s="104">
        <v>5.33166547E-2</v>
      </c>
      <c r="F30" s="94">
        <v>3.3120943399999998E-2</v>
      </c>
      <c r="G30" s="94">
        <v>8.5826832500000005E-2</v>
      </c>
      <c r="H30" s="94">
        <v>0.1429594189</v>
      </c>
      <c r="I30" s="96">
        <v>5.3459119499999999E-2</v>
      </c>
      <c r="J30" s="94">
        <v>3.3233425099999998E-2</v>
      </c>
      <c r="K30" s="94">
        <v>8.5994069100000001E-2</v>
      </c>
      <c r="L30" s="94">
        <v>0.70059873709999998</v>
      </c>
      <c r="M30" s="94">
        <v>0.43522031319999999</v>
      </c>
      <c r="N30" s="94">
        <v>1.1277933854</v>
      </c>
      <c r="O30" s="103">
        <v>16</v>
      </c>
      <c r="P30" s="103">
        <v>331</v>
      </c>
      <c r="Q30" s="104">
        <v>4.8261938599999998E-2</v>
      </c>
      <c r="R30" s="94">
        <v>2.9548195700000002E-2</v>
      </c>
      <c r="S30" s="94">
        <v>7.8827646200000004E-2</v>
      </c>
      <c r="T30" s="94">
        <v>3.9945885200000003E-2</v>
      </c>
      <c r="U30" s="96">
        <v>4.8338368600000001E-2</v>
      </c>
      <c r="V30" s="94">
        <v>2.9613627100000001E-2</v>
      </c>
      <c r="W30" s="94">
        <v>7.8902792599999994E-2</v>
      </c>
      <c r="X30" s="94">
        <v>0.59795673979999997</v>
      </c>
      <c r="Y30" s="94">
        <v>0.36609683069999999</v>
      </c>
      <c r="Z30" s="94">
        <v>0.97666036040000004</v>
      </c>
      <c r="AA30" s="103">
        <v>22</v>
      </c>
      <c r="AB30" s="103">
        <v>382</v>
      </c>
      <c r="AC30" s="104">
        <v>5.7441820400000003E-2</v>
      </c>
      <c r="AD30" s="94">
        <v>3.7793842100000002E-2</v>
      </c>
      <c r="AE30" s="94">
        <v>8.7304241800000001E-2</v>
      </c>
      <c r="AF30" s="94">
        <v>9.6653096999999993E-2</v>
      </c>
      <c r="AG30" s="96">
        <v>5.7591623000000002E-2</v>
      </c>
      <c r="AH30" s="94">
        <v>3.7921240799999999E-2</v>
      </c>
      <c r="AI30" s="94">
        <v>8.7465361699999994E-2</v>
      </c>
      <c r="AJ30" s="94">
        <v>0.70128896399999996</v>
      </c>
      <c r="AK30" s="94">
        <v>0.46141302979999999</v>
      </c>
      <c r="AL30" s="94">
        <v>1.0658697938999999</v>
      </c>
      <c r="AM30" s="94">
        <v>0.59613313450000005</v>
      </c>
      <c r="AN30" s="94">
        <v>1.1902095541</v>
      </c>
      <c r="AO30" s="94">
        <v>0.62509844729999997</v>
      </c>
      <c r="AP30" s="94">
        <v>2.2662010899</v>
      </c>
      <c r="AQ30" s="94">
        <v>0.77490599490000001</v>
      </c>
      <c r="AR30" s="94">
        <v>0.90519442589999999</v>
      </c>
      <c r="AS30" s="94">
        <v>0.4573569475</v>
      </c>
      <c r="AT30" s="94">
        <v>1.7915480527000001</v>
      </c>
      <c r="AU30" s="93" t="s">
        <v>28</v>
      </c>
      <c r="AV30" s="93" t="s">
        <v>28</v>
      </c>
      <c r="AW30" s="93" t="s">
        <v>28</v>
      </c>
      <c r="AX30" s="93" t="s">
        <v>28</v>
      </c>
      <c r="AY30" s="93" t="s">
        <v>28</v>
      </c>
      <c r="AZ30" s="93" t="s">
        <v>28</v>
      </c>
      <c r="BA30" s="93" t="s">
        <v>28</v>
      </c>
      <c r="BB30" s="93" t="s">
        <v>28</v>
      </c>
      <c r="BC30" s="105" t="s">
        <v>28</v>
      </c>
      <c r="BD30" s="106">
        <v>3.4</v>
      </c>
      <c r="BE30" s="106">
        <v>3.2</v>
      </c>
      <c r="BF30" s="106">
        <v>4.4000000000000004</v>
      </c>
    </row>
    <row r="31" spans="1:58" x14ac:dyDescent="0.3">
      <c r="A31" s="9"/>
      <c r="B31" t="s">
        <v>78</v>
      </c>
      <c r="C31" s="93">
        <v>25</v>
      </c>
      <c r="D31" s="103">
        <v>333</v>
      </c>
      <c r="E31" s="104">
        <v>7.4726870700000003E-2</v>
      </c>
      <c r="F31" s="94">
        <v>5.0449713100000002E-2</v>
      </c>
      <c r="G31" s="94">
        <v>0.11068656020000001</v>
      </c>
      <c r="H31" s="94">
        <v>0.92753781300000004</v>
      </c>
      <c r="I31" s="96">
        <v>7.5075075099999999E-2</v>
      </c>
      <c r="J31" s="94">
        <v>5.0728902499999999E-2</v>
      </c>
      <c r="K31" s="94">
        <v>0.11110563449999999</v>
      </c>
      <c r="L31" s="94">
        <v>0.98193616230000003</v>
      </c>
      <c r="M31" s="94">
        <v>0.66292616329999998</v>
      </c>
      <c r="N31" s="94">
        <v>1.4544585511000001</v>
      </c>
      <c r="O31" s="103">
        <v>26</v>
      </c>
      <c r="P31" s="103">
        <v>285</v>
      </c>
      <c r="Q31" s="104">
        <v>9.0825262099999998E-2</v>
      </c>
      <c r="R31" s="94">
        <v>6.1790597799999999E-2</v>
      </c>
      <c r="S31" s="94">
        <v>0.13350296859999999</v>
      </c>
      <c r="T31" s="94">
        <v>0.54802805320000003</v>
      </c>
      <c r="U31" s="96">
        <v>9.1228070199999997E-2</v>
      </c>
      <c r="V31" s="94">
        <v>6.2114662700000003E-2</v>
      </c>
      <c r="W31" s="94">
        <v>0.13398705599999999</v>
      </c>
      <c r="X31" s="94">
        <v>1.125308663</v>
      </c>
      <c r="Y31" s="94">
        <v>0.76557439380000003</v>
      </c>
      <c r="Z31" s="94">
        <v>1.6540777713999999</v>
      </c>
      <c r="AA31" s="103">
        <v>21</v>
      </c>
      <c r="AB31" s="103">
        <v>267</v>
      </c>
      <c r="AC31" s="104">
        <v>7.8492649499999997E-2</v>
      </c>
      <c r="AD31" s="94">
        <v>5.1139641700000002E-2</v>
      </c>
      <c r="AE31" s="94">
        <v>0.12047593249999999</v>
      </c>
      <c r="AF31" s="94">
        <v>0.84547817120000002</v>
      </c>
      <c r="AG31" s="96">
        <v>7.8651685400000004E-2</v>
      </c>
      <c r="AH31" s="94">
        <v>5.1281489200000002E-2</v>
      </c>
      <c r="AI31" s="94">
        <v>0.1206300307</v>
      </c>
      <c r="AJ31" s="94">
        <v>0.95829185800000005</v>
      </c>
      <c r="AK31" s="94">
        <v>0.624347663</v>
      </c>
      <c r="AL31" s="94">
        <v>1.4708524425</v>
      </c>
      <c r="AM31" s="94">
        <v>0.61891533580000002</v>
      </c>
      <c r="AN31" s="94">
        <v>0.8642160525</v>
      </c>
      <c r="AO31" s="94">
        <v>0.48627492049999999</v>
      </c>
      <c r="AP31" s="94">
        <v>1.535899455</v>
      </c>
      <c r="AQ31" s="94">
        <v>0.48611390409999999</v>
      </c>
      <c r="AR31" s="94">
        <v>1.2154297536000001</v>
      </c>
      <c r="AS31" s="94">
        <v>0.70193914300000004</v>
      </c>
      <c r="AT31" s="94">
        <v>2.1045549329000002</v>
      </c>
      <c r="AU31" s="93" t="s">
        <v>28</v>
      </c>
      <c r="AV31" s="93" t="s">
        <v>28</v>
      </c>
      <c r="AW31" s="93" t="s">
        <v>28</v>
      </c>
      <c r="AX31" s="93" t="s">
        <v>28</v>
      </c>
      <c r="AY31" s="93" t="s">
        <v>28</v>
      </c>
      <c r="AZ31" s="93" t="s">
        <v>28</v>
      </c>
      <c r="BA31" s="93" t="s">
        <v>28</v>
      </c>
      <c r="BB31" s="93" t="s">
        <v>28</v>
      </c>
      <c r="BC31" s="105" t="s">
        <v>28</v>
      </c>
      <c r="BD31" s="106">
        <v>5</v>
      </c>
      <c r="BE31" s="106">
        <v>5.2</v>
      </c>
      <c r="BF31" s="106">
        <v>4.2</v>
      </c>
    </row>
    <row r="32" spans="1:58" x14ac:dyDescent="0.3">
      <c r="A32" s="9"/>
      <c r="B32" t="s">
        <v>182</v>
      </c>
      <c r="C32" s="93">
        <v>32</v>
      </c>
      <c r="D32" s="103">
        <v>462</v>
      </c>
      <c r="E32" s="104">
        <v>6.8734032E-2</v>
      </c>
      <c r="F32" s="94">
        <v>4.8558963900000002E-2</v>
      </c>
      <c r="G32" s="94">
        <v>9.7291350100000007E-2</v>
      </c>
      <c r="H32" s="94">
        <v>0.56572119909999996</v>
      </c>
      <c r="I32" s="96">
        <v>6.9264069299999995E-2</v>
      </c>
      <c r="J32" s="94">
        <v>4.8981875100000002E-2</v>
      </c>
      <c r="K32" s="94">
        <v>9.79446229E-2</v>
      </c>
      <c r="L32" s="94">
        <v>0.90318825000000003</v>
      </c>
      <c r="M32" s="94">
        <v>0.63808108350000003</v>
      </c>
      <c r="N32" s="94">
        <v>1.2784409945999999</v>
      </c>
      <c r="O32" s="103">
        <v>33</v>
      </c>
      <c r="P32" s="103">
        <v>534</v>
      </c>
      <c r="Q32" s="104">
        <v>6.1765903599999998E-2</v>
      </c>
      <c r="R32" s="94">
        <v>4.3871394100000002E-2</v>
      </c>
      <c r="S32" s="94">
        <v>8.6959325599999998E-2</v>
      </c>
      <c r="T32" s="94">
        <v>0.12533060060000001</v>
      </c>
      <c r="U32" s="96">
        <v>6.1797752800000001E-2</v>
      </c>
      <c r="V32" s="94">
        <v>4.3933672999999999E-2</v>
      </c>
      <c r="W32" s="94">
        <v>8.6925631099999998E-2</v>
      </c>
      <c r="X32" s="94">
        <v>0.76526843730000005</v>
      </c>
      <c r="Y32" s="94">
        <v>0.5435586831</v>
      </c>
      <c r="Z32" s="94">
        <v>1.0774104054</v>
      </c>
      <c r="AA32" s="103">
        <v>38</v>
      </c>
      <c r="AB32" s="103">
        <v>502</v>
      </c>
      <c r="AC32" s="104">
        <v>7.5751415700000005E-2</v>
      </c>
      <c r="AD32" s="94">
        <v>5.5064720300000002E-2</v>
      </c>
      <c r="AE32" s="94">
        <v>0.1042096819</v>
      </c>
      <c r="AF32" s="94">
        <v>0.63105429899999999</v>
      </c>
      <c r="AG32" s="96">
        <v>7.5697211200000003E-2</v>
      </c>
      <c r="AH32" s="94">
        <v>5.5080358099999997E-2</v>
      </c>
      <c r="AI32" s="94">
        <v>0.1040310552</v>
      </c>
      <c r="AJ32" s="94">
        <v>0.92482500509999999</v>
      </c>
      <c r="AK32" s="94">
        <v>0.6722677024</v>
      </c>
      <c r="AL32" s="94">
        <v>1.2722629497</v>
      </c>
      <c r="AM32" s="94">
        <v>0.39101592730000001</v>
      </c>
      <c r="AN32" s="94">
        <v>1.2264277109999999</v>
      </c>
      <c r="AO32" s="94">
        <v>0.76930895539999999</v>
      </c>
      <c r="AP32" s="94">
        <v>1.9551636826000001</v>
      </c>
      <c r="AQ32" s="94">
        <v>0.66658249219999999</v>
      </c>
      <c r="AR32" s="94">
        <v>0.89862185859999999</v>
      </c>
      <c r="AS32" s="94">
        <v>0.55257636239999997</v>
      </c>
      <c r="AT32" s="94">
        <v>1.4613749331000001</v>
      </c>
      <c r="AU32" s="93" t="s">
        <v>28</v>
      </c>
      <c r="AV32" s="93" t="s">
        <v>28</v>
      </c>
      <c r="AW32" s="93" t="s">
        <v>28</v>
      </c>
      <c r="AX32" s="93" t="s">
        <v>28</v>
      </c>
      <c r="AY32" s="93" t="s">
        <v>28</v>
      </c>
      <c r="AZ32" s="93" t="s">
        <v>28</v>
      </c>
      <c r="BA32" s="93" t="s">
        <v>28</v>
      </c>
      <c r="BB32" s="93" t="s">
        <v>28</v>
      </c>
      <c r="BC32" s="105" t="s">
        <v>28</v>
      </c>
      <c r="BD32" s="106">
        <v>6.4</v>
      </c>
      <c r="BE32" s="106">
        <v>6.6</v>
      </c>
      <c r="BF32" s="106">
        <v>7.6</v>
      </c>
    </row>
    <row r="33" spans="1:93" x14ac:dyDescent="0.3">
      <c r="A33" s="9"/>
      <c r="B33" t="s">
        <v>71</v>
      </c>
      <c r="C33" s="93">
        <v>72</v>
      </c>
      <c r="D33" s="103">
        <v>1255</v>
      </c>
      <c r="E33" s="104">
        <v>5.7015522800000003E-2</v>
      </c>
      <c r="F33" s="94">
        <v>4.5188999100000002E-2</v>
      </c>
      <c r="G33" s="94">
        <v>7.1937194999999995E-2</v>
      </c>
      <c r="H33" s="94">
        <v>1.49155383E-2</v>
      </c>
      <c r="I33" s="96">
        <v>5.7370517900000001E-2</v>
      </c>
      <c r="J33" s="94">
        <v>4.5537974199999998E-2</v>
      </c>
      <c r="K33" s="94">
        <v>7.2277618500000002E-2</v>
      </c>
      <c r="L33" s="94">
        <v>0.74920310609999996</v>
      </c>
      <c r="M33" s="94">
        <v>0.59379861560000002</v>
      </c>
      <c r="N33" s="94">
        <v>0.94527888670000004</v>
      </c>
      <c r="O33" s="103">
        <v>78</v>
      </c>
      <c r="P33" s="103">
        <v>1477</v>
      </c>
      <c r="Q33" s="104">
        <v>5.2565708099999997E-2</v>
      </c>
      <c r="R33" s="94">
        <v>4.2044702000000003E-2</v>
      </c>
      <c r="S33" s="94">
        <v>6.5719425799999995E-2</v>
      </c>
      <c r="T33" s="94">
        <v>1.6767330000000001E-4</v>
      </c>
      <c r="U33" s="96">
        <v>5.2809749500000003E-2</v>
      </c>
      <c r="V33" s="94">
        <v>4.2299429600000001E-2</v>
      </c>
      <c r="W33" s="94">
        <v>6.5931613400000005E-2</v>
      </c>
      <c r="X33" s="94">
        <v>0.65127967019999999</v>
      </c>
      <c r="Y33" s="94">
        <v>0.52092629589999995</v>
      </c>
      <c r="Z33" s="94">
        <v>0.81425186670000005</v>
      </c>
      <c r="AA33" s="103">
        <v>81</v>
      </c>
      <c r="AB33" s="103">
        <v>1330</v>
      </c>
      <c r="AC33" s="104">
        <v>6.0621560800000002E-2</v>
      </c>
      <c r="AD33" s="94">
        <v>4.8685624800000001E-2</v>
      </c>
      <c r="AE33" s="94">
        <v>7.5483752200000004E-2</v>
      </c>
      <c r="AF33" s="94">
        <v>7.1415248999999997E-3</v>
      </c>
      <c r="AG33" s="96">
        <v>6.0902255600000003E-2</v>
      </c>
      <c r="AH33" s="94">
        <v>4.8984133300000003E-2</v>
      </c>
      <c r="AI33" s="94">
        <v>7.5720125900000004E-2</v>
      </c>
      <c r="AJ33" s="94">
        <v>0.74010940609999998</v>
      </c>
      <c r="AK33" s="94">
        <v>0.59438734950000005</v>
      </c>
      <c r="AL33" s="94">
        <v>0.9215571857</v>
      </c>
      <c r="AM33" s="94">
        <v>0.36875340600000001</v>
      </c>
      <c r="AN33" s="94">
        <v>1.1532530048</v>
      </c>
      <c r="AO33" s="94">
        <v>0.84506604679999997</v>
      </c>
      <c r="AP33" s="94">
        <v>1.5738325994</v>
      </c>
      <c r="AQ33" s="94">
        <v>0.61904012819999998</v>
      </c>
      <c r="AR33" s="94">
        <v>0.92195432990000004</v>
      </c>
      <c r="AS33" s="94">
        <v>0.66926315339999998</v>
      </c>
      <c r="AT33" s="94">
        <v>1.2700531653</v>
      </c>
      <c r="AU33" s="93" t="s">
        <v>28</v>
      </c>
      <c r="AV33" s="93">
        <v>2</v>
      </c>
      <c r="AW33" s="93" t="s">
        <v>28</v>
      </c>
      <c r="AX33" s="93" t="s">
        <v>28</v>
      </c>
      <c r="AY33" s="93" t="s">
        <v>28</v>
      </c>
      <c r="AZ33" s="93" t="s">
        <v>28</v>
      </c>
      <c r="BA33" s="93" t="s">
        <v>28</v>
      </c>
      <c r="BB33" s="93" t="s">
        <v>28</v>
      </c>
      <c r="BC33" s="105">
        <v>-2</v>
      </c>
      <c r="BD33" s="106">
        <v>14.4</v>
      </c>
      <c r="BE33" s="106">
        <v>15.6</v>
      </c>
      <c r="BF33" s="106">
        <v>16.2</v>
      </c>
    </row>
    <row r="34" spans="1:93" x14ac:dyDescent="0.3">
      <c r="A34" s="9"/>
      <c r="B34" t="s">
        <v>77</v>
      </c>
      <c r="C34" s="93">
        <v>41</v>
      </c>
      <c r="D34" s="103">
        <v>608</v>
      </c>
      <c r="E34" s="104">
        <v>6.7188439500000002E-2</v>
      </c>
      <c r="F34" s="94">
        <v>4.9416923799999998E-2</v>
      </c>
      <c r="G34" s="94">
        <v>9.1351020199999994E-2</v>
      </c>
      <c r="H34" s="94">
        <v>0.42677011580000002</v>
      </c>
      <c r="I34" s="96">
        <v>6.7434210499999994E-2</v>
      </c>
      <c r="J34" s="94">
        <v>4.9652935600000003E-2</v>
      </c>
      <c r="K34" s="94">
        <v>9.1583159999999997E-2</v>
      </c>
      <c r="L34" s="94">
        <v>0.88287864640000002</v>
      </c>
      <c r="M34" s="94">
        <v>0.64935496540000004</v>
      </c>
      <c r="N34" s="94">
        <v>1.2003830658000001</v>
      </c>
      <c r="O34" s="103">
        <v>51</v>
      </c>
      <c r="P34" s="103">
        <v>593</v>
      </c>
      <c r="Q34" s="104">
        <v>8.5834626900000002E-2</v>
      </c>
      <c r="R34" s="94">
        <v>6.5160348000000007E-2</v>
      </c>
      <c r="S34" s="94">
        <v>0.1130685055</v>
      </c>
      <c r="T34" s="94">
        <v>0.66159508150000002</v>
      </c>
      <c r="U34" s="96">
        <v>8.6003372699999997E-2</v>
      </c>
      <c r="V34" s="94">
        <v>6.5361713000000002E-2</v>
      </c>
      <c r="W34" s="94">
        <v>0.11316380450000001</v>
      </c>
      <c r="X34" s="94">
        <v>1.0634755903999999</v>
      </c>
      <c r="Y34" s="94">
        <v>0.80732499359999998</v>
      </c>
      <c r="Z34" s="94">
        <v>1.4008984492000001</v>
      </c>
      <c r="AA34" s="103">
        <v>44</v>
      </c>
      <c r="AB34" s="103">
        <v>546</v>
      </c>
      <c r="AC34" s="104">
        <v>8.0356372699999998E-2</v>
      </c>
      <c r="AD34" s="94">
        <v>5.9734641999999998E-2</v>
      </c>
      <c r="AE34" s="94">
        <v>0.1080971847</v>
      </c>
      <c r="AF34" s="94">
        <v>0.89935735230000002</v>
      </c>
      <c r="AG34" s="96">
        <v>8.0586080599999999E-2</v>
      </c>
      <c r="AH34" s="94">
        <v>5.9970348499999999E-2</v>
      </c>
      <c r="AI34" s="94">
        <v>0.1082887884</v>
      </c>
      <c r="AJ34" s="94">
        <v>0.98104546339999998</v>
      </c>
      <c r="AK34" s="94">
        <v>0.72928129500000005</v>
      </c>
      <c r="AL34" s="94">
        <v>1.3197242378</v>
      </c>
      <c r="AM34" s="94">
        <v>0.74856504779999999</v>
      </c>
      <c r="AN34" s="94">
        <v>0.93617664089999997</v>
      </c>
      <c r="AO34" s="94">
        <v>0.62548765429999997</v>
      </c>
      <c r="AP34" s="94">
        <v>1.401189451</v>
      </c>
      <c r="AQ34" s="94">
        <v>0.2429551174</v>
      </c>
      <c r="AR34" s="94">
        <v>1.277520768</v>
      </c>
      <c r="AS34" s="94">
        <v>0.84687798820000004</v>
      </c>
      <c r="AT34" s="94">
        <v>1.9271481078999999</v>
      </c>
      <c r="AU34" s="93" t="s">
        <v>28</v>
      </c>
      <c r="AV34" s="93" t="s">
        <v>28</v>
      </c>
      <c r="AW34" s="93" t="s">
        <v>28</v>
      </c>
      <c r="AX34" s="93" t="s">
        <v>28</v>
      </c>
      <c r="AY34" s="93" t="s">
        <v>28</v>
      </c>
      <c r="AZ34" s="93" t="s">
        <v>28</v>
      </c>
      <c r="BA34" s="93" t="s">
        <v>28</v>
      </c>
      <c r="BB34" s="93" t="s">
        <v>28</v>
      </c>
      <c r="BC34" s="105" t="s">
        <v>28</v>
      </c>
      <c r="BD34" s="106">
        <v>8.1999999999999993</v>
      </c>
      <c r="BE34" s="106">
        <v>10.199999999999999</v>
      </c>
      <c r="BF34" s="106">
        <v>8.8000000000000007</v>
      </c>
    </row>
    <row r="35" spans="1:93" x14ac:dyDescent="0.3">
      <c r="A35" s="9"/>
      <c r="B35" t="s">
        <v>79</v>
      </c>
      <c r="C35" s="93">
        <v>70</v>
      </c>
      <c r="D35" s="103">
        <v>964</v>
      </c>
      <c r="E35" s="104">
        <v>7.2300224799999993E-2</v>
      </c>
      <c r="F35" s="94">
        <v>5.7117691700000001E-2</v>
      </c>
      <c r="G35" s="94">
        <v>9.1518448099999997E-2</v>
      </c>
      <c r="H35" s="94">
        <v>0.67005348610000004</v>
      </c>
      <c r="I35" s="96">
        <v>7.2614107900000002E-2</v>
      </c>
      <c r="J35" s="94">
        <v>5.7449064699999997E-2</v>
      </c>
      <c r="K35" s="94">
        <v>9.1782323900000004E-2</v>
      </c>
      <c r="L35" s="94">
        <v>0.95004922059999997</v>
      </c>
      <c r="M35" s="94">
        <v>0.75054564010000002</v>
      </c>
      <c r="N35" s="94">
        <v>1.2025831253000001</v>
      </c>
      <c r="O35" s="103">
        <v>67</v>
      </c>
      <c r="P35" s="103">
        <v>968</v>
      </c>
      <c r="Q35" s="104">
        <v>6.8991793699999998E-2</v>
      </c>
      <c r="R35" s="94">
        <v>5.4230872100000001E-2</v>
      </c>
      <c r="S35" s="94">
        <v>8.7770441599999999E-2</v>
      </c>
      <c r="T35" s="94">
        <v>0.20148160649999999</v>
      </c>
      <c r="U35" s="96">
        <v>6.9214875999999995E-2</v>
      </c>
      <c r="V35" s="94">
        <v>5.4476428299999997E-2</v>
      </c>
      <c r="W35" s="94">
        <v>8.7940770200000004E-2</v>
      </c>
      <c r="X35" s="94">
        <v>0.85479591600000004</v>
      </c>
      <c r="Y35" s="94">
        <v>0.67191075249999999</v>
      </c>
      <c r="Z35" s="94">
        <v>1.0874599867999999</v>
      </c>
      <c r="AA35" s="103">
        <v>70</v>
      </c>
      <c r="AB35" s="103">
        <v>849</v>
      </c>
      <c r="AC35" s="104">
        <v>8.2223552899999997E-2</v>
      </c>
      <c r="AD35" s="94">
        <v>6.4963796800000001E-2</v>
      </c>
      <c r="AE35" s="94">
        <v>0.1040689273</v>
      </c>
      <c r="AF35" s="94">
        <v>0.9745574682</v>
      </c>
      <c r="AG35" s="96">
        <v>8.2449941099999993E-2</v>
      </c>
      <c r="AH35" s="94">
        <v>6.5230740100000004E-2</v>
      </c>
      <c r="AI35" s="94">
        <v>0.10421455860000001</v>
      </c>
      <c r="AJ35" s="94">
        <v>1.0038412745</v>
      </c>
      <c r="AK35" s="94">
        <v>0.7931223879</v>
      </c>
      <c r="AL35" s="94">
        <v>1.2705445209999999</v>
      </c>
      <c r="AM35" s="94">
        <v>0.30463231070000002</v>
      </c>
      <c r="AN35" s="94">
        <v>1.1917874362</v>
      </c>
      <c r="AO35" s="94">
        <v>0.85253954170000001</v>
      </c>
      <c r="AP35" s="94">
        <v>1.6660309857</v>
      </c>
      <c r="AQ35" s="94">
        <v>0.78404528760000003</v>
      </c>
      <c r="AR35" s="94">
        <v>0.95424037539999995</v>
      </c>
      <c r="AS35" s="94">
        <v>0.68261213970000001</v>
      </c>
      <c r="AT35" s="94">
        <v>1.3339561971</v>
      </c>
      <c r="AU35" s="93" t="s">
        <v>28</v>
      </c>
      <c r="AV35" s="93" t="s">
        <v>28</v>
      </c>
      <c r="AW35" s="93" t="s">
        <v>28</v>
      </c>
      <c r="AX35" s="93" t="s">
        <v>28</v>
      </c>
      <c r="AY35" s="93" t="s">
        <v>28</v>
      </c>
      <c r="AZ35" s="93" t="s">
        <v>28</v>
      </c>
      <c r="BA35" s="93" t="s">
        <v>28</v>
      </c>
      <c r="BB35" s="93" t="s">
        <v>28</v>
      </c>
      <c r="BC35" s="105" t="s">
        <v>28</v>
      </c>
      <c r="BD35" s="106">
        <v>14</v>
      </c>
      <c r="BE35" s="106">
        <v>13.4</v>
      </c>
      <c r="BF35" s="106">
        <v>14</v>
      </c>
    </row>
    <row r="36" spans="1:93" x14ac:dyDescent="0.3">
      <c r="A36" s="9"/>
      <c r="B36" t="s">
        <v>80</v>
      </c>
      <c r="C36" s="93">
        <v>52</v>
      </c>
      <c r="D36" s="103">
        <v>602</v>
      </c>
      <c r="E36" s="104">
        <v>8.5800157000000002E-2</v>
      </c>
      <c r="F36" s="94">
        <v>6.5292662900000006E-2</v>
      </c>
      <c r="G36" s="94">
        <v>0.1127487623</v>
      </c>
      <c r="H36" s="94">
        <v>0.38938469840000001</v>
      </c>
      <c r="I36" s="96">
        <v>8.6378737499999997E-2</v>
      </c>
      <c r="J36" s="94">
        <v>6.5821297099999995E-2</v>
      </c>
      <c r="K36" s="94">
        <v>0.1133567192</v>
      </c>
      <c r="L36" s="94">
        <v>1.1274428598999999</v>
      </c>
      <c r="M36" s="94">
        <v>0.85796750529999999</v>
      </c>
      <c r="N36" s="94">
        <v>1.4815565794000001</v>
      </c>
      <c r="O36" s="103">
        <v>56</v>
      </c>
      <c r="P36" s="103">
        <v>582</v>
      </c>
      <c r="Q36" s="104">
        <v>9.5351843399999997E-2</v>
      </c>
      <c r="R36" s="94">
        <v>7.3290511099999997E-2</v>
      </c>
      <c r="S36" s="94">
        <v>0.1240539041</v>
      </c>
      <c r="T36" s="94">
        <v>0.2143903026</v>
      </c>
      <c r="U36" s="96">
        <v>9.6219931300000006E-2</v>
      </c>
      <c r="V36" s="94">
        <v>7.4048872700000004E-2</v>
      </c>
      <c r="W36" s="94">
        <v>0.12502925200000001</v>
      </c>
      <c r="X36" s="94">
        <v>1.181392191</v>
      </c>
      <c r="Y36" s="94">
        <v>0.90805625190000006</v>
      </c>
      <c r="Z36" s="94">
        <v>1.5370055612</v>
      </c>
      <c r="AA36" s="103">
        <v>42</v>
      </c>
      <c r="AB36" s="103">
        <v>496</v>
      </c>
      <c r="AC36" s="104">
        <v>8.4110582200000006E-2</v>
      </c>
      <c r="AD36" s="94">
        <v>6.2090487200000002E-2</v>
      </c>
      <c r="AE36" s="94">
        <v>0.11393999890000001</v>
      </c>
      <c r="AF36" s="94">
        <v>0.86401183240000001</v>
      </c>
      <c r="AG36" s="96">
        <v>8.4677419399999995E-2</v>
      </c>
      <c r="AH36" s="94">
        <v>6.2578386900000005E-2</v>
      </c>
      <c r="AI36" s="94">
        <v>0.1145805397</v>
      </c>
      <c r="AJ36" s="94">
        <v>1.0268794166999999</v>
      </c>
      <c r="AK36" s="94">
        <v>0.75804306180000003</v>
      </c>
      <c r="AL36" s="94">
        <v>1.3910573022999999</v>
      </c>
      <c r="AM36" s="94">
        <v>0.53886456549999995</v>
      </c>
      <c r="AN36" s="94">
        <v>0.88210756329999995</v>
      </c>
      <c r="AO36" s="94">
        <v>0.59124817299999999</v>
      </c>
      <c r="AP36" s="94">
        <v>1.3160526979</v>
      </c>
      <c r="AQ36" s="94">
        <v>0.58364696859999998</v>
      </c>
      <c r="AR36" s="94">
        <v>1.1113248126999999</v>
      </c>
      <c r="AS36" s="94">
        <v>0.76191530919999995</v>
      </c>
      <c r="AT36" s="94">
        <v>1.6209712869999999</v>
      </c>
      <c r="AU36" s="93" t="s">
        <v>28</v>
      </c>
      <c r="AV36" s="93" t="s">
        <v>28</v>
      </c>
      <c r="AW36" s="93" t="s">
        <v>28</v>
      </c>
      <c r="AX36" s="93" t="s">
        <v>28</v>
      </c>
      <c r="AY36" s="93" t="s">
        <v>28</v>
      </c>
      <c r="AZ36" s="93" t="s">
        <v>28</v>
      </c>
      <c r="BA36" s="93" t="s">
        <v>28</v>
      </c>
      <c r="BB36" s="93" t="s">
        <v>28</v>
      </c>
      <c r="BC36" s="105" t="s">
        <v>28</v>
      </c>
      <c r="BD36" s="106">
        <v>10.4</v>
      </c>
      <c r="BE36" s="106">
        <v>11.2</v>
      </c>
      <c r="BF36" s="106">
        <v>8.4</v>
      </c>
      <c r="BQ36" s="46"/>
    </row>
    <row r="37" spans="1:93" s="3" customFormat="1" x14ac:dyDescent="0.3">
      <c r="A37" s="9"/>
      <c r="B37" s="3" t="s">
        <v>134</v>
      </c>
      <c r="C37" s="99">
        <v>33</v>
      </c>
      <c r="D37" s="100">
        <v>638</v>
      </c>
      <c r="E37" s="95">
        <v>5.1864762299999999E-2</v>
      </c>
      <c r="F37" s="101">
        <v>3.6834530800000001E-2</v>
      </c>
      <c r="G37" s="101">
        <v>7.3028039399999994E-2</v>
      </c>
      <c r="H37" s="101">
        <v>2.8086176000000001E-2</v>
      </c>
      <c r="I37" s="102">
        <v>5.1724137900000001E-2</v>
      </c>
      <c r="J37" s="101">
        <v>3.6772071199999999E-2</v>
      </c>
      <c r="K37" s="101">
        <v>7.2755935699999996E-2</v>
      </c>
      <c r="L37" s="101">
        <v>0.68152038390000003</v>
      </c>
      <c r="M37" s="101">
        <v>0.48401809730000001</v>
      </c>
      <c r="N37" s="101">
        <v>0.95961294900000005</v>
      </c>
      <c r="O37" s="100">
        <v>41</v>
      </c>
      <c r="P37" s="100">
        <v>729</v>
      </c>
      <c r="Q37" s="95">
        <v>5.6403184600000003E-2</v>
      </c>
      <c r="R37" s="101">
        <v>4.1488579599999999E-2</v>
      </c>
      <c r="S37" s="101">
        <v>7.66793962E-2</v>
      </c>
      <c r="T37" s="101">
        <v>2.2194455799999999E-2</v>
      </c>
      <c r="U37" s="102">
        <v>5.6241426599999998E-2</v>
      </c>
      <c r="V37" s="101">
        <v>4.1411501900000001E-2</v>
      </c>
      <c r="W37" s="101">
        <v>7.6382114299999998E-2</v>
      </c>
      <c r="X37" s="101">
        <v>0.69882531309999996</v>
      </c>
      <c r="Y37" s="101">
        <v>0.51403603949999999</v>
      </c>
      <c r="Z37" s="101">
        <v>0.95004392829999995</v>
      </c>
      <c r="AA37" s="100">
        <v>36</v>
      </c>
      <c r="AB37" s="100">
        <v>691</v>
      </c>
      <c r="AC37" s="95">
        <v>5.22952447E-2</v>
      </c>
      <c r="AD37" s="101">
        <v>3.7685373100000003E-2</v>
      </c>
      <c r="AE37" s="101">
        <v>7.2569073499999998E-2</v>
      </c>
      <c r="AF37" s="101">
        <v>7.2698935000000001E-3</v>
      </c>
      <c r="AG37" s="102">
        <v>5.20984081E-2</v>
      </c>
      <c r="AH37" s="101">
        <v>3.7580065199999999E-2</v>
      </c>
      <c r="AI37" s="101">
        <v>7.2225636400000001E-2</v>
      </c>
      <c r="AJ37" s="101">
        <v>0.63845605309999998</v>
      </c>
      <c r="AK37" s="101">
        <v>0.4600887662</v>
      </c>
      <c r="AL37" s="101">
        <v>0.88597279849999999</v>
      </c>
      <c r="AM37" s="101">
        <v>0.74058297090000003</v>
      </c>
      <c r="AN37" s="101">
        <v>0.92716829860000005</v>
      </c>
      <c r="AO37" s="101">
        <v>0.592571984</v>
      </c>
      <c r="AP37" s="101">
        <v>1.4506947293000001</v>
      </c>
      <c r="AQ37" s="101">
        <v>0.7198251</v>
      </c>
      <c r="AR37" s="101">
        <v>1.087504928</v>
      </c>
      <c r="AS37" s="101">
        <v>0.68764466719999995</v>
      </c>
      <c r="AT37" s="101">
        <v>1.719880957</v>
      </c>
      <c r="AU37" s="99" t="s">
        <v>28</v>
      </c>
      <c r="AV37" s="99" t="s">
        <v>28</v>
      </c>
      <c r="AW37" s="99" t="s">
        <v>28</v>
      </c>
      <c r="AX37" s="99" t="s">
        <v>28</v>
      </c>
      <c r="AY37" s="99" t="s">
        <v>28</v>
      </c>
      <c r="AZ37" s="99" t="s">
        <v>28</v>
      </c>
      <c r="BA37" s="99" t="s">
        <v>28</v>
      </c>
      <c r="BB37" s="99" t="s">
        <v>28</v>
      </c>
      <c r="BC37" s="97" t="s">
        <v>28</v>
      </c>
      <c r="BD37" s="98">
        <v>6.6</v>
      </c>
      <c r="BE37" s="98">
        <v>8.1999999999999993</v>
      </c>
      <c r="BF37" s="98">
        <v>7.2</v>
      </c>
      <c r="BG37" s="37"/>
      <c r="BH37" s="37"/>
      <c r="BI37" s="37"/>
      <c r="BJ37" s="37"/>
      <c r="BK37" s="37"/>
      <c r="BL37" s="37"/>
      <c r="BM37" s="37"/>
      <c r="BN37" s="37"/>
      <c r="BO37" s="37"/>
      <c r="BP37" s="37"/>
      <c r="BQ37" s="37"/>
      <c r="BR37" s="37"/>
      <c r="BS37" s="37"/>
      <c r="BT37" s="37"/>
      <c r="BU37" s="37"/>
      <c r="BV37" s="37"/>
      <c r="BW37" s="37"/>
    </row>
    <row r="38" spans="1:93" x14ac:dyDescent="0.3">
      <c r="A38" s="9"/>
      <c r="B38" t="s">
        <v>136</v>
      </c>
      <c r="C38" s="93">
        <v>14</v>
      </c>
      <c r="D38" s="103">
        <v>245</v>
      </c>
      <c r="E38" s="104">
        <v>5.6984618299999998E-2</v>
      </c>
      <c r="F38" s="94">
        <v>3.3727431400000001E-2</v>
      </c>
      <c r="G38" s="94">
        <v>9.6279099399999998E-2</v>
      </c>
      <c r="H38" s="94">
        <v>0.27966247890000001</v>
      </c>
      <c r="I38" s="96">
        <v>5.71428571E-2</v>
      </c>
      <c r="J38" s="94">
        <v>3.38429934E-2</v>
      </c>
      <c r="K38" s="94">
        <v>9.6483962899999998E-2</v>
      </c>
      <c r="L38" s="94">
        <v>0.74879701050000003</v>
      </c>
      <c r="M38" s="94">
        <v>0.44318976910000002</v>
      </c>
      <c r="N38" s="94">
        <v>1.2651396805999999</v>
      </c>
      <c r="O38" s="103">
        <v>17</v>
      </c>
      <c r="P38" s="103">
        <v>282</v>
      </c>
      <c r="Q38" s="104">
        <v>6.0015889400000001E-2</v>
      </c>
      <c r="R38" s="94">
        <v>3.7285358999999997E-2</v>
      </c>
      <c r="S38" s="94">
        <v>9.6603789600000003E-2</v>
      </c>
      <c r="T38" s="94">
        <v>0.22250511119999999</v>
      </c>
      <c r="U38" s="96">
        <v>6.0283687900000001E-2</v>
      </c>
      <c r="V38" s="94">
        <v>3.7475990000000001E-2</v>
      </c>
      <c r="W38" s="94">
        <v>9.6972035400000003E-2</v>
      </c>
      <c r="X38" s="94">
        <v>0.74358607639999996</v>
      </c>
      <c r="Y38" s="94">
        <v>0.4619588932</v>
      </c>
      <c r="Z38" s="94">
        <v>1.1969035797000001</v>
      </c>
      <c r="AA38" s="103">
        <v>14</v>
      </c>
      <c r="AB38" s="103">
        <v>206</v>
      </c>
      <c r="AC38" s="104">
        <v>6.78589468E-2</v>
      </c>
      <c r="AD38" s="94">
        <v>4.0165345700000001E-2</v>
      </c>
      <c r="AE38" s="94">
        <v>0.11464700680000001</v>
      </c>
      <c r="AF38" s="94">
        <v>0.48188050110000002</v>
      </c>
      <c r="AG38" s="96">
        <v>6.7961165000000004E-2</v>
      </c>
      <c r="AH38" s="94">
        <v>4.02501621E-2</v>
      </c>
      <c r="AI38" s="94">
        <v>0.11475034420000001</v>
      </c>
      <c r="AJ38" s="94">
        <v>0.82846835569999999</v>
      </c>
      <c r="AK38" s="94">
        <v>0.49036596449999997</v>
      </c>
      <c r="AL38" s="94">
        <v>1.3996889386</v>
      </c>
      <c r="AM38" s="94">
        <v>0.73361909199999997</v>
      </c>
      <c r="AN38" s="94">
        <v>1.1306830158000001</v>
      </c>
      <c r="AO38" s="94">
        <v>0.55736153239999997</v>
      </c>
      <c r="AP38" s="94">
        <v>2.2937429439999999</v>
      </c>
      <c r="AQ38" s="94">
        <v>0.88581215209999997</v>
      </c>
      <c r="AR38" s="94">
        <v>1.0531945495999999</v>
      </c>
      <c r="AS38" s="94">
        <v>0.51916464539999996</v>
      </c>
      <c r="AT38" s="94">
        <v>2.1365452541000001</v>
      </c>
      <c r="AU38" s="93" t="s">
        <v>28</v>
      </c>
      <c r="AV38" s="93" t="s">
        <v>28</v>
      </c>
      <c r="AW38" s="93" t="s">
        <v>28</v>
      </c>
      <c r="AX38" s="93" t="s">
        <v>28</v>
      </c>
      <c r="AY38" s="93" t="s">
        <v>28</v>
      </c>
      <c r="AZ38" s="93" t="s">
        <v>28</v>
      </c>
      <c r="BA38" s="93" t="s">
        <v>28</v>
      </c>
      <c r="BB38" s="93" t="s">
        <v>28</v>
      </c>
      <c r="BC38" s="105" t="s">
        <v>28</v>
      </c>
      <c r="BD38" s="106">
        <v>2.8</v>
      </c>
      <c r="BE38" s="106">
        <v>3.4</v>
      </c>
      <c r="BF38" s="106">
        <v>2.8</v>
      </c>
    </row>
    <row r="39" spans="1:93" x14ac:dyDescent="0.3">
      <c r="A39" s="9"/>
      <c r="B39" t="s">
        <v>142</v>
      </c>
      <c r="C39" s="93">
        <v>17</v>
      </c>
      <c r="D39" s="103">
        <v>256</v>
      </c>
      <c r="E39" s="104">
        <v>6.5989103699999996E-2</v>
      </c>
      <c r="F39" s="94">
        <v>4.09931631E-2</v>
      </c>
      <c r="G39" s="94">
        <v>0.1062265381</v>
      </c>
      <c r="H39" s="94">
        <v>0.5572201</v>
      </c>
      <c r="I39" s="96">
        <v>6.640625E-2</v>
      </c>
      <c r="J39" s="94">
        <v>4.1282145300000003E-2</v>
      </c>
      <c r="K39" s="94">
        <v>0.1068207578</v>
      </c>
      <c r="L39" s="94">
        <v>0.86711897029999996</v>
      </c>
      <c r="M39" s="94">
        <v>0.53866392169999999</v>
      </c>
      <c r="N39" s="94">
        <v>1.3958523644</v>
      </c>
      <c r="O39" s="103">
        <v>29</v>
      </c>
      <c r="P39" s="103">
        <v>334</v>
      </c>
      <c r="Q39" s="104">
        <v>8.6832266599999999E-2</v>
      </c>
      <c r="R39" s="94">
        <v>6.0290870599999997E-2</v>
      </c>
      <c r="S39" s="94">
        <v>0.12505778149999999</v>
      </c>
      <c r="T39" s="94">
        <v>0.69451312210000005</v>
      </c>
      <c r="U39" s="96">
        <v>8.6826347299999995E-2</v>
      </c>
      <c r="V39" s="94">
        <v>6.0337508499999998E-2</v>
      </c>
      <c r="W39" s="94">
        <v>0.1249440817</v>
      </c>
      <c r="X39" s="94">
        <v>1.0758361673000001</v>
      </c>
      <c r="Y39" s="94">
        <v>0.74699304389999999</v>
      </c>
      <c r="Z39" s="94">
        <v>1.5494434229</v>
      </c>
      <c r="AA39" s="103">
        <v>22</v>
      </c>
      <c r="AB39" s="103">
        <v>376</v>
      </c>
      <c r="AC39" s="104">
        <v>5.8475316399999998E-2</v>
      </c>
      <c r="AD39" s="94">
        <v>3.8473988399999999E-2</v>
      </c>
      <c r="AE39" s="94">
        <v>8.8874659800000005E-2</v>
      </c>
      <c r="AF39" s="94">
        <v>0.1146051303</v>
      </c>
      <c r="AG39" s="96">
        <v>5.8510638300000001E-2</v>
      </c>
      <c r="AH39" s="94">
        <v>3.8526366999999999E-2</v>
      </c>
      <c r="AI39" s="94">
        <v>8.88610856E-2</v>
      </c>
      <c r="AJ39" s="94">
        <v>0.71390658870000001</v>
      </c>
      <c r="AK39" s="94">
        <v>0.4697167196</v>
      </c>
      <c r="AL39" s="94">
        <v>1.0850425292999999</v>
      </c>
      <c r="AM39" s="94">
        <v>0.16199371409999999</v>
      </c>
      <c r="AN39" s="94">
        <v>0.67342842359999999</v>
      </c>
      <c r="AO39" s="94">
        <v>0.38692644920000002</v>
      </c>
      <c r="AP39" s="94">
        <v>1.1720724766999999</v>
      </c>
      <c r="AQ39" s="94">
        <v>0.36886655759999998</v>
      </c>
      <c r="AR39" s="94">
        <v>1.3158576461</v>
      </c>
      <c r="AS39" s="94">
        <v>0.72309985269999999</v>
      </c>
      <c r="AT39" s="94">
        <v>2.3945259266000001</v>
      </c>
      <c r="AU39" s="93" t="s">
        <v>28</v>
      </c>
      <c r="AV39" s="93" t="s">
        <v>28</v>
      </c>
      <c r="AW39" s="93" t="s">
        <v>28</v>
      </c>
      <c r="AX39" s="93" t="s">
        <v>28</v>
      </c>
      <c r="AY39" s="93" t="s">
        <v>28</v>
      </c>
      <c r="AZ39" s="93" t="s">
        <v>28</v>
      </c>
      <c r="BA39" s="93" t="s">
        <v>28</v>
      </c>
      <c r="BB39" s="93" t="s">
        <v>28</v>
      </c>
      <c r="BC39" s="105" t="s">
        <v>28</v>
      </c>
      <c r="BD39" s="106">
        <v>3.4</v>
      </c>
      <c r="BE39" s="106">
        <v>5.8</v>
      </c>
      <c r="BF39" s="106">
        <v>4.4000000000000004</v>
      </c>
    </row>
    <row r="40" spans="1:93" x14ac:dyDescent="0.3">
      <c r="A40" s="9"/>
      <c r="B40" t="s">
        <v>138</v>
      </c>
      <c r="C40" s="93">
        <v>41</v>
      </c>
      <c r="D40" s="103">
        <v>584</v>
      </c>
      <c r="E40" s="104">
        <v>7.0333649100000006E-2</v>
      </c>
      <c r="F40" s="94">
        <v>5.1729716199999998E-2</v>
      </c>
      <c r="G40" s="94">
        <v>9.5628249299999996E-2</v>
      </c>
      <c r="H40" s="94">
        <v>0.61507737240000004</v>
      </c>
      <c r="I40" s="96">
        <v>7.0205479500000001E-2</v>
      </c>
      <c r="J40" s="94">
        <v>5.1693467200000003E-2</v>
      </c>
      <c r="K40" s="94">
        <v>9.5346851499999996E-2</v>
      </c>
      <c r="L40" s="94">
        <v>0.92420775560000001</v>
      </c>
      <c r="M40" s="94">
        <v>0.6797458328</v>
      </c>
      <c r="N40" s="94">
        <v>1.2565872924000001</v>
      </c>
      <c r="O40" s="103">
        <v>42</v>
      </c>
      <c r="P40" s="103">
        <v>608</v>
      </c>
      <c r="Q40" s="104">
        <v>6.9056354599999994E-2</v>
      </c>
      <c r="R40" s="94">
        <v>5.0982063100000002E-2</v>
      </c>
      <c r="S40" s="94">
        <v>9.3538390299999996E-2</v>
      </c>
      <c r="T40" s="94">
        <v>0.31378070940000002</v>
      </c>
      <c r="U40" s="96">
        <v>6.9078947399999993E-2</v>
      </c>
      <c r="V40" s="94">
        <v>5.1050789300000003E-2</v>
      </c>
      <c r="W40" s="94">
        <v>9.3473598199999994E-2</v>
      </c>
      <c r="X40" s="94">
        <v>0.8555958145</v>
      </c>
      <c r="Y40" s="94">
        <v>0.63165859280000003</v>
      </c>
      <c r="Z40" s="94">
        <v>1.1589238335000001</v>
      </c>
      <c r="AA40" s="103">
        <v>37</v>
      </c>
      <c r="AB40" s="103">
        <v>643</v>
      </c>
      <c r="AC40" s="104">
        <v>5.7739808400000002E-2</v>
      </c>
      <c r="AD40" s="94">
        <v>4.1793742100000003E-2</v>
      </c>
      <c r="AE40" s="94">
        <v>7.9769968100000005E-2</v>
      </c>
      <c r="AF40" s="94">
        <v>3.3969922299999997E-2</v>
      </c>
      <c r="AG40" s="96">
        <v>5.7542768299999998E-2</v>
      </c>
      <c r="AH40" s="94">
        <v>4.1692129600000002E-2</v>
      </c>
      <c r="AI40" s="94">
        <v>7.9419550199999994E-2</v>
      </c>
      <c r="AJ40" s="94">
        <v>0.70492700509999995</v>
      </c>
      <c r="AK40" s="94">
        <v>0.51024654020000004</v>
      </c>
      <c r="AL40" s="94">
        <v>0.97388623620000003</v>
      </c>
      <c r="AM40" s="94">
        <v>0.427318794</v>
      </c>
      <c r="AN40" s="94">
        <v>0.8361259258</v>
      </c>
      <c r="AO40" s="94">
        <v>0.53746549619999995</v>
      </c>
      <c r="AP40" s="94">
        <v>1.3007468736000001</v>
      </c>
      <c r="AQ40" s="94">
        <v>0.93347084989999995</v>
      </c>
      <c r="AR40" s="94">
        <v>0.98183949650000002</v>
      </c>
      <c r="AS40" s="94">
        <v>0.63850254259999994</v>
      </c>
      <c r="AT40" s="94">
        <v>1.5097963320000001</v>
      </c>
      <c r="AU40" s="93" t="s">
        <v>28</v>
      </c>
      <c r="AV40" s="93" t="s">
        <v>28</v>
      </c>
      <c r="AW40" s="93" t="s">
        <v>28</v>
      </c>
      <c r="AX40" s="93" t="s">
        <v>28</v>
      </c>
      <c r="AY40" s="93" t="s">
        <v>28</v>
      </c>
      <c r="AZ40" s="93" t="s">
        <v>28</v>
      </c>
      <c r="BA40" s="93" t="s">
        <v>28</v>
      </c>
      <c r="BB40" s="93" t="s">
        <v>28</v>
      </c>
      <c r="BC40" s="105" t="s">
        <v>28</v>
      </c>
      <c r="BD40" s="106">
        <v>8.1999999999999993</v>
      </c>
      <c r="BE40" s="106">
        <v>8.4</v>
      </c>
      <c r="BF40" s="106">
        <v>7.4</v>
      </c>
    </row>
    <row r="41" spans="1:93" x14ac:dyDescent="0.3">
      <c r="A41" s="9"/>
      <c r="B41" t="s">
        <v>141</v>
      </c>
      <c r="C41" s="93">
        <v>11</v>
      </c>
      <c r="D41" s="103">
        <v>307</v>
      </c>
      <c r="E41" s="104">
        <v>3.5677928800000001E-2</v>
      </c>
      <c r="F41" s="94">
        <v>1.97469664E-2</v>
      </c>
      <c r="G41" s="94">
        <v>6.4461273599999994E-2</v>
      </c>
      <c r="H41" s="94">
        <v>1.2073236100000001E-2</v>
      </c>
      <c r="I41" s="96">
        <v>3.58306189E-2</v>
      </c>
      <c r="J41" s="94">
        <v>1.9843002500000002E-2</v>
      </c>
      <c r="K41" s="94">
        <v>6.46995457E-2</v>
      </c>
      <c r="L41" s="94">
        <v>0.46881995970000001</v>
      </c>
      <c r="M41" s="94">
        <v>0.25948176680000001</v>
      </c>
      <c r="N41" s="94">
        <v>0.8470427707</v>
      </c>
      <c r="O41" s="103">
        <v>26</v>
      </c>
      <c r="P41" s="103">
        <v>344</v>
      </c>
      <c r="Q41" s="104">
        <v>7.5120530699999993E-2</v>
      </c>
      <c r="R41" s="94">
        <v>5.1106229400000001E-2</v>
      </c>
      <c r="S41" s="94">
        <v>0.1104189097</v>
      </c>
      <c r="T41" s="94">
        <v>0.71490807710000004</v>
      </c>
      <c r="U41" s="96">
        <v>7.5581395300000007E-2</v>
      </c>
      <c r="V41" s="94">
        <v>5.1461275799999998E-2</v>
      </c>
      <c r="W41" s="94">
        <v>0.1110067179</v>
      </c>
      <c r="X41" s="94">
        <v>0.93072986550000003</v>
      </c>
      <c r="Y41" s="94">
        <v>0.63319699159999998</v>
      </c>
      <c r="Z41" s="94">
        <v>1.3680704333</v>
      </c>
      <c r="AA41" s="103">
        <v>17</v>
      </c>
      <c r="AB41" s="103">
        <v>321</v>
      </c>
      <c r="AC41" s="104">
        <v>5.2824919099999999E-2</v>
      </c>
      <c r="AD41" s="94">
        <v>3.2817226999999997E-2</v>
      </c>
      <c r="AE41" s="94">
        <v>8.5030709100000004E-2</v>
      </c>
      <c r="AF41" s="94">
        <v>7.0924992800000003E-2</v>
      </c>
      <c r="AG41" s="96">
        <v>5.29595016E-2</v>
      </c>
      <c r="AH41" s="94">
        <v>3.2922832399999997E-2</v>
      </c>
      <c r="AI41" s="94">
        <v>8.5190386199999996E-2</v>
      </c>
      <c r="AJ41" s="94">
        <v>0.64492268050000001</v>
      </c>
      <c r="AK41" s="94">
        <v>0.40065511380000002</v>
      </c>
      <c r="AL41" s="94">
        <v>1.0381129543000001</v>
      </c>
      <c r="AM41" s="94">
        <v>0.25894107570000002</v>
      </c>
      <c r="AN41" s="94">
        <v>0.7032021557</v>
      </c>
      <c r="AO41" s="94">
        <v>0.3815791167</v>
      </c>
      <c r="AP41" s="94">
        <v>1.2959128268</v>
      </c>
      <c r="AQ41" s="94">
        <v>3.8446852900000002E-2</v>
      </c>
      <c r="AR41" s="94">
        <v>2.1055182610999998</v>
      </c>
      <c r="AS41" s="94">
        <v>1.0403934974</v>
      </c>
      <c r="AT41" s="94">
        <v>4.2610869432999996</v>
      </c>
      <c r="AU41" s="93" t="s">
        <v>28</v>
      </c>
      <c r="AV41" s="93" t="s">
        <v>28</v>
      </c>
      <c r="AW41" s="93" t="s">
        <v>28</v>
      </c>
      <c r="AX41" s="93" t="s">
        <v>28</v>
      </c>
      <c r="AY41" s="93" t="s">
        <v>28</v>
      </c>
      <c r="AZ41" s="93" t="s">
        <v>28</v>
      </c>
      <c r="BA41" s="93" t="s">
        <v>28</v>
      </c>
      <c r="BB41" s="93" t="s">
        <v>28</v>
      </c>
      <c r="BC41" s="105" t="s">
        <v>28</v>
      </c>
      <c r="BD41" s="106">
        <v>2.2000000000000002</v>
      </c>
      <c r="BE41" s="106">
        <v>5.2</v>
      </c>
      <c r="BF41" s="106">
        <v>3.4</v>
      </c>
    </row>
    <row r="42" spans="1:93" x14ac:dyDescent="0.3">
      <c r="A42" s="9"/>
      <c r="B42" t="s">
        <v>135</v>
      </c>
      <c r="C42" s="93">
        <v>55</v>
      </c>
      <c r="D42" s="103">
        <v>919</v>
      </c>
      <c r="E42" s="104">
        <v>5.9815434000000001E-2</v>
      </c>
      <c r="F42" s="94">
        <v>4.5864390099999999E-2</v>
      </c>
      <c r="G42" s="94">
        <v>7.8010110600000002E-2</v>
      </c>
      <c r="H42" s="94">
        <v>7.5541694899999998E-2</v>
      </c>
      <c r="I42" s="96">
        <v>5.9847660499999997E-2</v>
      </c>
      <c r="J42" s="94">
        <v>4.5948483800000002E-2</v>
      </c>
      <c r="K42" s="94">
        <v>7.79512656E-2</v>
      </c>
      <c r="L42" s="94">
        <v>0.78599487869999995</v>
      </c>
      <c r="M42" s="94">
        <v>0.60267347910000002</v>
      </c>
      <c r="N42" s="94">
        <v>1.0250790365</v>
      </c>
      <c r="O42" s="103">
        <v>73</v>
      </c>
      <c r="P42" s="103">
        <v>923</v>
      </c>
      <c r="Q42" s="104">
        <v>7.8969515399999995E-2</v>
      </c>
      <c r="R42" s="94">
        <v>6.2697853400000003E-2</v>
      </c>
      <c r="S42" s="94">
        <v>9.9464080799999993E-2</v>
      </c>
      <c r="T42" s="94">
        <v>0.85296738719999998</v>
      </c>
      <c r="U42" s="96">
        <v>7.9089924199999995E-2</v>
      </c>
      <c r="V42" s="94">
        <v>6.2877541699999998E-2</v>
      </c>
      <c r="W42" s="94">
        <v>9.9482516899999998E-2</v>
      </c>
      <c r="X42" s="94">
        <v>0.97841809369999999</v>
      </c>
      <c r="Y42" s="94">
        <v>0.77681512829999999</v>
      </c>
      <c r="Z42" s="94">
        <v>1.2323420737999999</v>
      </c>
      <c r="AA42" s="103">
        <v>72</v>
      </c>
      <c r="AB42" s="103">
        <v>917</v>
      </c>
      <c r="AC42" s="104">
        <v>7.8777184E-2</v>
      </c>
      <c r="AD42" s="94">
        <v>6.2443954599999997E-2</v>
      </c>
      <c r="AE42" s="94">
        <v>9.9382634600000005E-2</v>
      </c>
      <c r="AF42" s="94">
        <v>0.74227382060000002</v>
      </c>
      <c r="AG42" s="96">
        <v>7.8516902900000005E-2</v>
      </c>
      <c r="AH42" s="94">
        <v>6.2322963600000003E-2</v>
      </c>
      <c r="AI42" s="94">
        <v>9.8918660000000005E-2</v>
      </c>
      <c r="AJ42" s="94">
        <v>0.96176565020000004</v>
      </c>
      <c r="AK42" s="94">
        <v>0.76235843309999995</v>
      </c>
      <c r="AL42" s="94">
        <v>1.2133310603</v>
      </c>
      <c r="AM42" s="94">
        <v>0.98828676380000002</v>
      </c>
      <c r="AN42" s="94">
        <v>0.99756448600000003</v>
      </c>
      <c r="AO42" s="94">
        <v>0.72037239909999995</v>
      </c>
      <c r="AP42" s="94">
        <v>1.3814173126</v>
      </c>
      <c r="AQ42" s="94">
        <v>0.1197461142</v>
      </c>
      <c r="AR42" s="94">
        <v>1.3202197180999999</v>
      </c>
      <c r="AS42" s="94">
        <v>0.93038474500000001</v>
      </c>
      <c r="AT42" s="94">
        <v>1.8733971224999999</v>
      </c>
      <c r="AU42" s="93" t="s">
        <v>28</v>
      </c>
      <c r="AV42" s="93" t="s">
        <v>28</v>
      </c>
      <c r="AW42" s="93" t="s">
        <v>28</v>
      </c>
      <c r="AX42" s="93" t="s">
        <v>28</v>
      </c>
      <c r="AY42" s="93" t="s">
        <v>28</v>
      </c>
      <c r="AZ42" s="93" t="s">
        <v>28</v>
      </c>
      <c r="BA42" s="93" t="s">
        <v>28</v>
      </c>
      <c r="BB42" s="93" t="s">
        <v>28</v>
      </c>
      <c r="BC42" s="105" t="s">
        <v>28</v>
      </c>
      <c r="BD42" s="106">
        <v>11</v>
      </c>
      <c r="BE42" s="106">
        <v>14.6</v>
      </c>
      <c r="BF42" s="106">
        <v>14.4</v>
      </c>
    </row>
    <row r="43" spans="1:93" x14ac:dyDescent="0.3">
      <c r="A43" s="9"/>
      <c r="B43" t="s">
        <v>140</v>
      </c>
      <c r="C43" s="93">
        <v>8</v>
      </c>
      <c r="D43" s="103">
        <v>176</v>
      </c>
      <c r="E43" s="104">
        <v>4.5340896899999997E-2</v>
      </c>
      <c r="F43" s="94">
        <v>2.2663666700000001E-2</v>
      </c>
      <c r="G43" s="94">
        <v>9.0708928999999994E-2</v>
      </c>
      <c r="H43" s="94">
        <v>0.14328062</v>
      </c>
      <c r="I43" s="96">
        <v>4.5454545499999999E-2</v>
      </c>
      <c r="J43" s="94">
        <v>2.27317111E-2</v>
      </c>
      <c r="K43" s="94">
        <v>9.0891341E-2</v>
      </c>
      <c r="L43" s="94">
        <v>0.59579460340000001</v>
      </c>
      <c r="M43" s="94">
        <v>0.29780818689999999</v>
      </c>
      <c r="N43" s="94">
        <v>1.1919457728</v>
      </c>
      <c r="O43" s="103"/>
      <c r="P43" s="103"/>
      <c r="Q43" s="104"/>
      <c r="R43" s="94"/>
      <c r="S43" s="94"/>
      <c r="T43" s="94"/>
      <c r="U43" s="96"/>
      <c r="V43" s="94"/>
      <c r="W43" s="94"/>
      <c r="X43" s="94"/>
      <c r="Y43" s="94"/>
      <c r="Z43" s="94"/>
      <c r="AA43" s="103">
        <v>11</v>
      </c>
      <c r="AB43" s="103">
        <v>188</v>
      </c>
      <c r="AC43" s="104">
        <v>5.8359541600000002E-2</v>
      </c>
      <c r="AD43" s="94">
        <v>3.2301729600000002E-2</v>
      </c>
      <c r="AE43" s="94">
        <v>0.1054381957</v>
      </c>
      <c r="AF43" s="94">
        <v>0.2613358657</v>
      </c>
      <c r="AG43" s="96">
        <v>5.8510638300000001E-2</v>
      </c>
      <c r="AH43" s="94">
        <v>3.2403200899999998E-2</v>
      </c>
      <c r="AI43" s="94">
        <v>0.1056529816</v>
      </c>
      <c r="AJ43" s="94">
        <v>0.71249313030000005</v>
      </c>
      <c r="AK43" s="94">
        <v>0.39436157040000003</v>
      </c>
      <c r="AL43" s="94">
        <v>1.2872614849999999</v>
      </c>
      <c r="AM43" s="94">
        <v>0.61075817860000003</v>
      </c>
      <c r="AN43" s="94">
        <v>1.2490640578000001</v>
      </c>
      <c r="AO43" s="94">
        <v>0.5304784978</v>
      </c>
      <c r="AP43" s="94">
        <v>2.9410447868</v>
      </c>
      <c r="AQ43" s="94">
        <v>0.94953942010000003</v>
      </c>
      <c r="AR43" s="94">
        <v>1.0304740348999999</v>
      </c>
      <c r="AS43" s="94">
        <v>0.40670074119999999</v>
      </c>
      <c r="AT43" s="94">
        <v>2.6109535313999999</v>
      </c>
      <c r="AU43" s="93" t="s">
        <v>28</v>
      </c>
      <c r="AV43" s="93" t="s">
        <v>28</v>
      </c>
      <c r="AW43" s="93" t="s">
        <v>28</v>
      </c>
      <c r="AX43" s="93" t="s">
        <v>28</v>
      </c>
      <c r="AY43" s="93" t="s">
        <v>28</v>
      </c>
      <c r="AZ43" s="93" t="s">
        <v>28</v>
      </c>
      <c r="BA43" s="93" t="s">
        <v>423</v>
      </c>
      <c r="BB43" s="93" t="s">
        <v>28</v>
      </c>
      <c r="BC43" s="105" t="s">
        <v>424</v>
      </c>
      <c r="BD43" s="106">
        <v>1.6</v>
      </c>
      <c r="BE43" s="106"/>
      <c r="BF43" s="106">
        <v>2.2000000000000002</v>
      </c>
    </row>
    <row r="44" spans="1:93" x14ac:dyDescent="0.3">
      <c r="A44" s="9"/>
      <c r="B44" t="s">
        <v>137</v>
      </c>
      <c r="C44" s="93">
        <v>19</v>
      </c>
      <c r="D44" s="103">
        <v>192</v>
      </c>
      <c r="E44" s="104">
        <v>9.8625756699999997E-2</v>
      </c>
      <c r="F44" s="94">
        <v>6.2861349100000005E-2</v>
      </c>
      <c r="G44" s="94">
        <v>0.15473800730000001</v>
      </c>
      <c r="H44" s="94">
        <v>0.25923058129999998</v>
      </c>
      <c r="I44" s="96">
        <v>9.8958333300000006E-2</v>
      </c>
      <c r="J44" s="94">
        <v>6.3120923699999998E-2</v>
      </c>
      <c r="K44" s="94">
        <v>0.1551427192</v>
      </c>
      <c r="L44" s="94">
        <v>1.2959755455999999</v>
      </c>
      <c r="M44" s="94">
        <v>0.82601922530000005</v>
      </c>
      <c r="N44" s="94">
        <v>2.0333093509000002</v>
      </c>
      <c r="O44" s="103">
        <v>23</v>
      </c>
      <c r="P44" s="103">
        <v>202</v>
      </c>
      <c r="Q44" s="104">
        <v>0.1139357273</v>
      </c>
      <c r="R44" s="94">
        <v>7.5656362099999999E-2</v>
      </c>
      <c r="S44" s="94">
        <v>0.17158305800000001</v>
      </c>
      <c r="T44" s="94">
        <v>9.8872112400000003E-2</v>
      </c>
      <c r="U44" s="96">
        <v>0.1138613861</v>
      </c>
      <c r="V44" s="94">
        <v>7.5663891799999994E-2</v>
      </c>
      <c r="W44" s="94">
        <v>0.17134216790000001</v>
      </c>
      <c r="X44" s="94">
        <v>1.4116431711999999</v>
      </c>
      <c r="Y44" s="94">
        <v>0.93736871990000004</v>
      </c>
      <c r="Z44" s="94">
        <v>2.1258832309</v>
      </c>
      <c r="AA44" s="103">
        <v>9</v>
      </c>
      <c r="AB44" s="103">
        <v>167</v>
      </c>
      <c r="AC44" s="104">
        <v>5.4003981600000001E-2</v>
      </c>
      <c r="AD44" s="94">
        <v>2.8085447400000001E-2</v>
      </c>
      <c r="AE44" s="94">
        <v>0.1038413238</v>
      </c>
      <c r="AF44" s="94">
        <v>0.21176622480000001</v>
      </c>
      <c r="AG44" s="96">
        <v>5.3892215600000001E-2</v>
      </c>
      <c r="AH44" s="94">
        <v>2.8040915600000001E-2</v>
      </c>
      <c r="AI44" s="94">
        <v>0.1035761791</v>
      </c>
      <c r="AJ44" s="94">
        <v>0.65931748089999997</v>
      </c>
      <c r="AK44" s="94">
        <v>0.34288631759999999</v>
      </c>
      <c r="AL44" s="94">
        <v>1.2677657819999999</v>
      </c>
      <c r="AM44" s="94">
        <v>5.75894562E-2</v>
      </c>
      <c r="AN44" s="94">
        <v>0.47398636859999999</v>
      </c>
      <c r="AO44" s="94">
        <v>0.21932557229999999</v>
      </c>
      <c r="AP44" s="94">
        <v>1.0243359917999999</v>
      </c>
      <c r="AQ44" s="94">
        <v>0.64159846639999996</v>
      </c>
      <c r="AR44" s="94">
        <v>1.1552329849</v>
      </c>
      <c r="AS44" s="94">
        <v>0.62919127679999998</v>
      </c>
      <c r="AT44" s="94">
        <v>2.1210771644999999</v>
      </c>
      <c r="AU44" s="93" t="s">
        <v>28</v>
      </c>
      <c r="AV44" s="93" t="s">
        <v>28</v>
      </c>
      <c r="AW44" s="93" t="s">
        <v>28</v>
      </c>
      <c r="AX44" s="93" t="s">
        <v>28</v>
      </c>
      <c r="AY44" s="93" t="s">
        <v>28</v>
      </c>
      <c r="AZ44" s="93" t="s">
        <v>28</v>
      </c>
      <c r="BA44" s="93" t="s">
        <v>28</v>
      </c>
      <c r="BB44" s="93" t="s">
        <v>28</v>
      </c>
      <c r="BC44" s="105" t="s">
        <v>28</v>
      </c>
      <c r="BD44" s="106">
        <v>3.8</v>
      </c>
      <c r="BE44" s="106">
        <v>4.5999999999999996</v>
      </c>
      <c r="BF44" s="106">
        <v>1.8</v>
      </c>
    </row>
    <row r="45" spans="1:93" x14ac:dyDescent="0.3">
      <c r="A45" s="9"/>
      <c r="B45" t="s">
        <v>139</v>
      </c>
      <c r="C45" s="93">
        <v>28</v>
      </c>
      <c r="D45" s="103">
        <v>430</v>
      </c>
      <c r="E45" s="104">
        <v>6.5083935900000001E-2</v>
      </c>
      <c r="F45" s="94">
        <v>4.4896215199999999E-2</v>
      </c>
      <c r="G45" s="94">
        <v>9.4349127199999994E-2</v>
      </c>
      <c r="H45" s="94">
        <v>0.4090992772</v>
      </c>
      <c r="I45" s="96">
        <v>6.5116279099999994E-2</v>
      </c>
      <c r="J45" s="94">
        <v>4.4960134800000003E-2</v>
      </c>
      <c r="K45" s="94">
        <v>9.43086541E-2</v>
      </c>
      <c r="L45" s="94">
        <v>0.85522476260000002</v>
      </c>
      <c r="M45" s="94">
        <v>0.58995133600000005</v>
      </c>
      <c r="N45" s="94">
        <v>1.2397791986</v>
      </c>
      <c r="O45" s="103">
        <v>31</v>
      </c>
      <c r="P45" s="103">
        <v>461</v>
      </c>
      <c r="Q45" s="104">
        <v>6.7239334799999995E-2</v>
      </c>
      <c r="R45" s="94">
        <v>4.7245742600000001E-2</v>
      </c>
      <c r="S45" s="94">
        <v>9.5693874200000001E-2</v>
      </c>
      <c r="T45" s="94">
        <v>0.31045362840000001</v>
      </c>
      <c r="U45" s="96">
        <v>6.7245119300000003E-2</v>
      </c>
      <c r="V45" s="94">
        <v>4.7291213499999998E-2</v>
      </c>
      <c r="W45" s="94">
        <v>9.5618313299999994E-2</v>
      </c>
      <c r="X45" s="94">
        <v>0.83308326610000005</v>
      </c>
      <c r="Y45" s="94">
        <v>0.58536625419999999</v>
      </c>
      <c r="Z45" s="94">
        <v>1.1856298913000001</v>
      </c>
      <c r="AA45" s="103">
        <v>37</v>
      </c>
      <c r="AB45" s="103">
        <v>531</v>
      </c>
      <c r="AC45" s="104">
        <v>6.9947199900000007E-2</v>
      </c>
      <c r="AD45" s="94">
        <v>5.0629852900000001E-2</v>
      </c>
      <c r="AE45" s="94">
        <v>9.6634899900000001E-2</v>
      </c>
      <c r="AF45" s="94">
        <v>0.33839187380000002</v>
      </c>
      <c r="AG45" s="96">
        <v>6.9679849299999999E-2</v>
      </c>
      <c r="AH45" s="94">
        <v>5.0485949799999999E-2</v>
      </c>
      <c r="AI45" s="94">
        <v>9.6170942999999995E-2</v>
      </c>
      <c r="AJ45" s="94">
        <v>0.85396317460000004</v>
      </c>
      <c r="AK45" s="94">
        <v>0.6181238134</v>
      </c>
      <c r="AL45" s="94">
        <v>1.1797848389000001</v>
      </c>
      <c r="AM45" s="94">
        <v>0.87118513949999998</v>
      </c>
      <c r="AN45" s="94">
        <v>1.0402720378000001</v>
      </c>
      <c r="AO45" s="94">
        <v>0.64549106020000002</v>
      </c>
      <c r="AP45" s="94">
        <v>1.6765002328</v>
      </c>
      <c r="AQ45" s="94">
        <v>0.90055069899999995</v>
      </c>
      <c r="AR45" s="94">
        <v>1.0331172179999999</v>
      </c>
      <c r="AS45" s="94">
        <v>0.61976503650000003</v>
      </c>
      <c r="AT45" s="94">
        <v>1.7221545639</v>
      </c>
      <c r="AU45" s="93" t="s">
        <v>28</v>
      </c>
      <c r="AV45" s="93" t="s">
        <v>28</v>
      </c>
      <c r="AW45" s="93" t="s">
        <v>28</v>
      </c>
      <c r="AX45" s="93" t="s">
        <v>28</v>
      </c>
      <c r="AY45" s="93" t="s">
        <v>28</v>
      </c>
      <c r="AZ45" s="93" t="s">
        <v>28</v>
      </c>
      <c r="BA45" s="93" t="s">
        <v>28</v>
      </c>
      <c r="BB45" s="93" t="s">
        <v>28</v>
      </c>
      <c r="BC45" s="105" t="s">
        <v>28</v>
      </c>
      <c r="BD45" s="106">
        <v>5.6</v>
      </c>
      <c r="BE45" s="106">
        <v>6.2</v>
      </c>
      <c r="BF45" s="106">
        <v>7.4</v>
      </c>
    </row>
    <row r="46" spans="1:93" x14ac:dyDescent="0.3">
      <c r="A46" s="9"/>
      <c r="B46" t="s">
        <v>143</v>
      </c>
      <c r="C46" s="93">
        <v>12</v>
      </c>
      <c r="D46" s="103">
        <v>189</v>
      </c>
      <c r="E46" s="104">
        <v>6.3036721800000001E-2</v>
      </c>
      <c r="F46" s="94">
        <v>3.5777497200000001E-2</v>
      </c>
      <c r="G46" s="94">
        <v>0.1110650161</v>
      </c>
      <c r="H46" s="94">
        <v>0.51454922240000001</v>
      </c>
      <c r="I46" s="96">
        <v>6.3492063500000001E-2</v>
      </c>
      <c r="J46" s="94">
        <v>3.6057758199999998E-2</v>
      </c>
      <c r="K46" s="94">
        <v>0.1117995774</v>
      </c>
      <c r="L46" s="94">
        <v>0.82832368229999997</v>
      </c>
      <c r="M46" s="94">
        <v>0.47012832090000001</v>
      </c>
      <c r="N46" s="94">
        <v>1.4594315895000001</v>
      </c>
      <c r="O46" s="103" t="s">
        <v>28</v>
      </c>
      <c r="P46" s="103" t="s">
        <v>28</v>
      </c>
      <c r="Q46" s="104" t="s">
        <v>28</v>
      </c>
      <c r="R46" s="94" t="s">
        <v>28</v>
      </c>
      <c r="S46" s="94" t="s">
        <v>28</v>
      </c>
      <c r="T46" s="94" t="s">
        <v>28</v>
      </c>
      <c r="U46" s="96" t="s">
        <v>28</v>
      </c>
      <c r="V46" s="94" t="s">
        <v>28</v>
      </c>
      <c r="W46" s="94" t="s">
        <v>28</v>
      </c>
      <c r="X46" s="94" t="s">
        <v>28</v>
      </c>
      <c r="Y46" s="94" t="s">
        <v>28</v>
      </c>
      <c r="Z46" s="94" t="s">
        <v>28</v>
      </c>
      <c r="AA46" s="103">
        <v>7</v>
      </c>
      <c r="AB46" s="103">
        <v>195</v>
      </c>
      <c r="AC46" s="104">
        <v>3.5733276500000001E-2</v>
      </c>
      <c r="AD46" s="94">
        <v>1.7027773600000001E-2</v>
      </c>
      <c r="AE46" s="94">
        <v>7.4987316700000001E-2</v>
      </c>
      <c r="AF46" s="94">
        <v>2.82774342E-2</v>
      </c>
      <c r="AG46" s="96">
        <v>3.5897435900000003E-2</v>
      </c>
      <c r="AH46" s="94">
        <v>1.7113525500000001E-2</v>
      </c>
      <c r="AI46" s="94">
        <v>7.5298681399999998E-2</v>
      </c>
      <c r="AJ46" s="94">
        <v>0.4362562378</v>
      </c>
      <c r="AK46" s="94">
        <v>0.20788668630000001</v>
      </c>
      <c r="AL46" s="94">
        <v>0.91549636209999996</v>
      </c>
      <c r="AM46" s="94">
        <v>0.63866753870000004</v>
      </c>
      <c r="AN46" s="94">
        <v>1.3164619339999999</v>
      </c>
      <c r="AO46" s="94">
        <v>0.41782612390000001</v>
      </c>
      <c r="AP46" s="94">
        <v>4.1478306992</v>
      </c>
      <c r="AQ46" s="94">
        <v>0.1134362527</v>
      </c>
      <c r="AR46" s="94">
        <v>0.43059691529999999</v>
      </c>
      <c r="AS46" s="94">
        <v>0.15169930679999999</v>
      </c>
      <c r="AT46" s="94">
        <v>1.2222448961000001</v>
      </c>
      <c r="AU46" s="93" t="s">
        <v>28</v>
      </c>
      <c r="AV46" s="93" t="s">
        <v>28</v>
      </c>
      <c r="AW46" s="93" t="s">
        <v>28</v>
      </c>
      <c r="AX46" s="93" t="s">
        <v>28</v>
      </c>
      <c r="AY46" s="93" t="s">
        <v>28</v>
      </c>
      <c r="AZ46" s="93" t="s">
        <v>28</v>
      </c>
      <c r="BA46" s="93" t="s">
        <v>423</v>
      </c>
      <c r="BB46" s="93" t="s">
        <v>28</v>
      </c>
      <c r="BC46" s="105" t="s">
        <v>424</v>
      </c>
      <c r="BD46" s="106">
        <v>2.4</v>
      </c>
      <c r="BE46" s="106" t="s">
        <v>28</v>
      </c>
      <c r="BF46" s="106">
        <v>1.4</v>
      </c>
    </row>
    <row r="47" spans="1:93" x14ac:dyDescent="0.3">
      <c r="A47" s="9"/>
      <c r="B47" t="s">
        <v>145</v>
      </c>
      <c r="C47" s="93">
        <v>22</v>
      </c>
      <c r="D47" s="103">
        <v>576</v>
      </c>
      <c r="E47" s="104">
        <v>3.7932503100000001E-2</v>
      </c>
      <c r="F47" s="94">
        <v>2.4955893699999999E-2</v>
      </c>
      <c r="G47" s="94">
        <v>5.7656712499999999E-2</v>
      </c>
      <c r="H47" s="94">
        <v>1.1170461E-3</v>
      </c>
      <c r="I47" s="96">
        <v>3.8194444399999999E-2</v>
      </c>
      <c r="J47" s="94">
        <v>2.5149156200000002E-2</v>
      </c>
      <c r="K47" s="94">
        <v>5.8006542000000001E-2</v>
      </c>
      <c r="L47" s="94">
        <v>0.49844582180000002</v>
      </c>
      <c r="M47" s="94">
        <v>0.32792881950000002</v>
      </c>
      <c r="N47" s="94">
        <v>0.75762855380000005</v>
      </c>
      <c r="O47" s="103">
        <v>33</v>
      </c>
      <c r="P47" s="103">
        <v>615</v>
      </c>
      <c r="Q47" s="104">
        <v>5.3279237299999997E-2</v>
      </c>
      <c r="R47" s="94">
        <v>3.78424646E-2</v>
      </c>
      <c r="S47" s="94">
        <v>7.5013008800000003E-2</v>
      </c>
      <c r="T47" s="94">
        <v>1.73394124E-2</v>
      </c>
      <c r="U47" s="96">
        <v>5.3658536600000001E-2</v>
      </c>
      <c r="V47" s="94">
        <v>3.8147286799999999E-2</v>
      </c>
      <c r="W47" s="94">
        <v>7.5476889399999997E-2</v>
      </c>
      <c r="X47" s="94">
        <v>0.66012016870000001</v>
      </c>
      <c r="Y47" s="94">
        <v>0.46886133070000002</v>
      </c>
      <c r="Z47" s="94">
        <v>0.92939768889999996</v>
      </c>
      <c r="AA47" s="103">
        <v>38</v>
      </c>
      <c r="AB47" s="103">
        <v>559</v>
      </c>
      <c r="AC47" s="104">
        <v>6.7786015000000005E-2</v>
      </c>
      <c r="AD47" s="94">
        <v>4.92738021E-2</v>
      </c>
      <c r="AE47" s="94">
        <v>9.3253283199999995E-2</v>
      </c>
      <c r="AF47" s="94">
        <v>0.24486428190000001</v>
      </c>
      <c r="AG47" s="96">
        <v>6.7978533100000002E-2</v>
      </c>
      <c r="AH47" s="94">
        <v>4.9463935200000003E-2</v>
      </c>
      <c r="AI47" s="94">
        <v>9.3423237399999998E-2</v>
      </c>
      <c r="AJ47" s="94">
        <v>0.82757795369999998</v>
      </c>
      <c r="AK47" s="94">
        <v>0.60156821940000005</v>
      </c>
      <c r="AL47" s="94">
        <v>1.1384997535000001</v>
      </c>
      <c r="AM47" s="94">
        <v>0.3115310442</v>
      </c>
      <c r="AN47" s="94">
        <v>1.2722782524</v>
      </c>
      <c r="AO47" s="94">
        <v>0.79806532240000005</v>
      </c>
      <c r="AP47" s="94">
        <v>2.0282699999</v>
      </c>
      <c r="AQ47" s="94">
        <v>0.2170812999</v>
      </c>
      <c r="AR47" s="94">
        <v>1.4045800572</v>
      </c>
      <c r="AS47" s="94">
        <v>0.81895521589999998</v>
      </c>
      <c r="AT47" s="94">
        <v>2.4089780476999998</v>
      </c>
      <c r="AU47" s="93">
        <v>1</v>
      </c>
      <c r="AV47" s="93" t="s">
        <v>28</v>
      </c>
      <c r="AW47" s="93" t="s">
        <v>28</v>
      </c>
      <c r="AX47" s="93" t="s">
        <v>28</v>
      </c>
      <c r="AY47" s="93" t="s">
        <v>28</v>
      </c>
      <c r="AZ47" s="93" t="s">
        <v>28</v>
      </c>
      <c r="BA47" s="93" t="s">
        <v>28</v>
      </c>
      <c r="BB47" s="93" t="s">
        <v>28</v>
      </c>
      <c r="BC47" s="105">
        <v>-1</v>
      </c>
      <c r="BD47" s="106">
        <v>4.4000000000000004</v>
      </c>
      <c r="BE47" s="106">
        <v>6.6</v>
      </c>
      <c r="BF47" s="106">
        <v>7.6</v>
      </c>
      <c r="BQ47" s="46"/>
      <c r="CO47" s="4"/>
    </row>
    <row r="48" spans="1:93" x14ac:dyDescent="0.3">
      <c r="A48" s="9"/>
      <c r="B48" t="s">
        <v>97</v>
      </c>
      <c r="C48" s="93">
        <v>21</v>
      </c>
      <c r="D48" s="103">
        <v>426</v>
      </c>
      <c r="E48" s="104">
        <v>4.9169734999999999E-2</v>
      </c>
      <c r="F48" s="94">
        <v>3.2033486600000001E-2</v>
      </c>
      <c r="G48" s="94">
        <v>7.5472984600000001E-2</v>
      </c>
      <c r="H48" s="94">
        <v>4.57274025E-2</v>
      </c>
      <c r="I48" s="96">
        <v>4.9295774600000002E-2</v>
      </c>
      <c r="J48" s="94">
        <v>3.2141215100000002E-2</v>
      </c>
      <c r="K48" s="94">
        <v>7.5606145999999999E-2</v>
      </c>
      <c r="L48" s="94">
        <v>0.64610682090000005</v>
      </c>
      <c r="M48" s="94">
        <v>0.4209307652</v>
      </c>
      <c r="N48" s="94">
        <v>0.99174034909999997</v>
      </c>
      <c r="O48" s="103">
        <v>32</v>
      </c>
      <c r="P48" s="103">
        <v>487</v>
      </c>
      <c r="Q48" s="104">
        <v>6.5660627599999993E-2</v>
      </c>
      <c r="R48" s="94">
        <v>4.63920559E-2</v>
      </c>
      <c r="S48" s="94">
        <v>9.2932247499999995E-2</v>
      </c>
      <c r="T48" s="94">
        <v>0.2442391736</v>
      </c>
      <c r="U48" s="96">
        <v>6.5708418899999996E-2</v>
      </c>
      <c r="V48" s="94">
        <v>4.6467405199999999E-2</v>
      </c>
      <c r="W48" s="94">
        <v>9.2916664900000001E-2</v>
      </c>
      <c r="X48" s="94">
        <v>0.81352336780000001</v>
      </c>
      <c r="Y48" s="94">
        <v>0.57478922929999998</v>
      </c>
      <c r="Z48" s="94">
        <v>1.1514138334999999</v>
      </c>
      <c r="AA48" s="103">
        <v>54</v>
      </c>
      <c r="AB48" s="103">
        <v>523</v>
      </c>
      <c r="AC48" s="104">
        <v>0.10318759080000001</v>
      </c>
      <c r="AD48" s="94">
        <v>7.8936196900000005E-2</v>
      </c>
      <c r="AE48" s="94">
        <v>0.1348896872</v>
      </c>
      <c r="AF48" s="94">
        <v>9.1120980200000007E-2</v>
      </c>
      <c r="AG48" s="96">
        <v>0.10325047800000001</v>
      </c>
      <c r="AH48" s="94">
        <v>7.9078461700000005E-2</v>
      </c>
      <c r="AI48" s="94">
        <v>0.13481118589999999</v>
      </c>
      <c r="AJ48" s="94">
        <v>1.2597845637</v>
      </c>
      <c r="AK48" s="94">
        <v>0.96370698799999999</v>
      </c>
      <c r="AL48" s="94">
        <v>1.6468254011000001</v>
      </c>
      <c r="AM48" s="94">
        <v>4.2734266799999997E-2</v>
      </c>
      <c r="AN48" s="94">
        <v>1.5715291579999999</v>
      </c>
      <c r="AO48" s="94">
        <v>1.0149085487</v>
      </c>
      <c r="AP48" s="94">
        <v>2.4334250584000001</v>
      </c>
      <c r="AQ48" s="94">
        <v>0.30307771449999998</v>
      </c>
      <c r="AR48" s="94">
        <v>1.3353870554</v>
      </c>
      <c r="AS48" s="94">
        <v>0.77012039889999995</v>
      </c>
      <c r="AT48" s="94">
        <v>2.3155581781999999</v>
      </c>
      <c r="AU48" s="93" t="s">
        <v>28</v>
      </c>
      <c r="AV48" s="93" t="s">
        <v>28</v>
      </c>
      <c r="AW48" s="93" t="s">
        <v>28</v>
      </c>
      <c r="AX48" s="93" t="s">
        <v>28</v>
      </c>
      <c r="AY48" s="93" t="s">
        <v>28</v>
      </c>
      <c r="AZ48" s="93" t="s">
        <v>28</v>
      </c>
      <c r="BA48" s="93" t="s">
        <v>28</v>
      </c>
      <c r="BB48" s="93" t="s">
        <v>28</v>
      </c>
      <c r="BC48" s="105" t="s">
        <v>28</v>
      </c>
      <c r="BD48" s="106">
        <v>4.2</v>
      </c>
      <c r="BE48" s="106">
        <v>6.4</v>
      </c>
      <c r="BF48" s="106">
        <v>10.8</v>
      </c>
    </row>
    <row r="49" spans="1:93" x14ac:dyDescent="0.3">
      <c r="A49" s="9"/>
      <c r="B49" t="s">
        <v>144</v>
      </c>
      <c r="C49" s="93">
        <v>19</v>
      </c>
      <c r="D49" s="103">
        <v>514</v>
      </c>
      <c r="E49" s="104">
        <v>3.6650161899999999E-2</v>
      </c>
      <c r="F49" s="94">
        <v>2.3358209599999999E-2</v>
      </c>
      <c r="G49" s="94">
        <v>5.7505878699999999E-2</v>
      </c>
      <c r="H49" s="94">
        <v>1.4777573E-3</v>
      </c>
      <c r="I49" s="96">
        <v>3.6964980500000001E-2</v>
      </c>
      <c r="J49" s="94">
        <v>2.35782439E-2</v>
      </c>
      <c r="K49" s="94">
        <v>5.7952144099999998E-2</v>
      </c>
      <c r="L49" s="94">
        <v>0.48159542849999998</v>
      </c>
      <c r="M49" s="94">
        <v>0.30693471379999998</v>
      </c>
      <c r="N49" s="94">
        <v>0.75564654740000003</v>
      </c>
      <c r="O49" s="103">
        <v>31</v>
      </c>
      <c r="P49" s="103">
        <v>489</v>
      </c>
      <c r="Q49" s="104">
        <v>6.2820011300000006E-2</v>
      </c>
      <c r="R49" s="94">
        <v>4.4139089700000002E-2</v>
      </c>
      <c r="S49" s="94">
        <v>8.9407231700000006E-2</v>
      </c>
      <c r="T49" s="94">
        <v>0.16400484000000001</v>
      </c>
      <c r="U49" s="96">
        <v>6.3394682999999993E-2</v>
      </c>
      <c r="V49" s="94">
        <v>4.4583332199999999E-2</v>
      </c>
      <c r="W49" s="94">
        <v>9.0143236099999996E-2</v>
      </c>
      <c r="X49" s="94">
        <v>0.7783286425</v>
      </c>
      <c r="Y49" s="94">
        <v>0.54687538329999996</v>
      </c>
      <c r="Z49" s="94">
        <v>1.1077395220999999</v>
      </c>
      <c r="AA49" s="103">
        <v>43</v>
      </c>
      <c r="AB49" s="103">
        <v>573</v>
      </c>
      <c r="AC49" s="104">
        <v>7.4671764599999996E-2</v>
      </c>
      <c r="AD49" s="94">
        <v>5.5319081899999997E-2</v>
      </c>
      <c r="AE49" s="94">
        <v>0.10079473930000001</v>
      </c>
      <c r="AF49" s="94">
        <v>0.54558281480000004</v>
      </c>
      <c r="AG49" s="96">
        <v>7.504363E-2</v>
      </c>
      <c r="AH49" s="94">
        <v>5.5655336800000003E-2</v>
      </c>
      <c r="AI49" s="94">
        <v>0.1011860988</v>
      </c>
      <c r="AJ49" s="94">
        <v>0.91164388709999999</v>
      </c>
      <c r="AK49" s="94">
        <v>0.67537312220000001</v>
      </c>
      <c r="AL49" s="94">
        <v>1.2305709978999999</v>
      </c>
      <c r="AM49" s="94">
        <v>0.46324356880000001</v>
      </c>
      <c r="AN49" s="94">
        <v>1.1886620692000001</v>
      </c>
      <c r="AO49" s="94">
        <v>0.74903393640000004</v>
      </c>
      <c r="AP49" s="94">
        <v>1.8863197595000001</v>
      </c>
      <c r="AQ49" s="94">
        <v>6.4402916199999993E-2</v>
      </c>
      <c r="AR49" s="94">
        <v>1.7140445785</v>
      </c>
      <c r="AS49" s="94">
        <v>0.96829268459999995</v>
      </c>
      <c r="AT49" s="94">
        <v>3.0341536848000001</v>
      </c>
      <c r="AU49" s="93">
        <v>1</v>
      </c>
      <c r="AV49" s="93" t="s">
        <v>28</v>
      </c>
      <c r="AW49" s="93" t="s">
        <v>28</v>
      </c>
      <c r="AX49" s="93" t="s">
        <v>28</v>
      </c>
      <c r="AY49" s="93" t="s">
        <v>28</v>
      </c>
      <c r="AZ49" s="93" t="s">
        <v>28</v>
      </c>
      <c r="BA49" s="93" t="s">
        <v>28</v>
      </c>
      <c r="BB49" s="93" t="s">
        <v>28</v>
      </c>
      <c r="BC49" s="105">
        <v>-1</v>
      </c>
      <c r="BD49" s="106">
        <v>3.8</v>
      </c>
      <c r="BE49" s="106">
        <v>6.2</v>
      </c>
      <c r="BF49" s="106">
        <v>8.6</v>
      </c>
      <c r="BQ49" s="46"/>
    </row>
    <row r="50" spans="1:93" x14ac:dyDescent="0.3">
      <c r="A50" s="9"/>
      <c r="B50" t="s">
        <v>146</v>
      </c>
      <c r="C50" s="93">
        <v>38</v>
      </c>
      <c r="D50" s="103">
        <v>507</v>
      </c>
      <c r="E50" s="104">
        <v>7.4318683699999999E-2</v>
      </c>
      <c r="F50" s="94">
        <v>5.4016077199999998E-2</v>
      </c>
      <c r="G50" s="94">
        <v>0.1022522745</v>
      </c>
      <c r="H50" s="94">
        <v>0.88422373600000004</v>
      </c>
      <c r="I50" s="96">
        <v>7.4950690299999997E-2</v>
      </c>
      <c r="J50" s="94">
        <v>5.4537159299999999E-2</v>
      </c>
      <c r="K50" s="94">
        <v>0.1030051079</v>
      </c>
      <c r="L50" s="94">
        <v>0.97657244809999999</v>
      </c>
      <c r="M50" s="94">
        <v>0.70978938390000001</v>
      </c>
      <c r="N50" s="94">
        <v>1.3436292060999999</v>
      </c>
      <c r="O50" s="103">
        <v>35</v>
      </c>
      <c r="P50" s="103">
        <v>497</v>
      </c>
      <c r="Q50" s="104">
        <v>7.0086066599999997E-2</v>
      </c>
      <c r="R50" s="94">
        <v>5.02723541E-2</v>
      </c>
      <c r="S50" s="94">
        <v>9.7708906200000001E-2</v>
      </c>
      <c r="T50" s="94">
        <v>0.40504671149999999</v>
      </c>
      <c r="U50" s="96">
        <v>7.0422535199999997E-2</v>
      </c>
      <c r="V50" s="94">
        <v>5.0562941899999998E-2</v>
      </c>
      <c r="W50" s="94">
        <v>9.8082375799999996E-2</v>
      </c>
      <c r="X50" s="94">
        <v>0.86835376060000002</v>
      </c>
      <c r="Y50" s="94">
        <v>0.62286542590000005</v>
      </c>
      <c r="Z50" s="94">
        <v>1.2105957759999999</v>
      </c>
      <c r="AA50" s="103">
        <v>34</v>
      </c>
      <c r="AB50" s="103">
        <v>467</v>
      </c>
      <c r="AC50" s="104">
        <v>7.24495738E-2</v>
      </c>
      <c r="AD50" s="94">
        <v>5.1716598500000002E-2</v>
      </c>
      <c r="AE50" s="94">
        <v>0.1014943152</v>
      </c>
      <c r="AF50" s="94">
        <v>0.47555170819999998</v>
      </c>
      <c r="AG50" s="96">
        <v>7.2805139199999994E-2</v>
      </c>
      <c r="AH50" s="94">
        <v>5.2021416799999998E-2</v>
      </c>
      <c r="AI50" s="94">
        <v>0.1018924246</v>
      </c>
      <c r="AJ50" s="94">
        <v>0.8845138642</v>
      </c>
      <c r="AK50" s="94">
        <v>0.63139154509999995</v>
      </c>
      <c r="AL50" s="94">
        <v>1.2391118981</v>
      </c>
      <c r="AM50" s="94">
        <v>0.89044924430000005</v>
      </c>
      <c r="AN50" s="94">
        <v>1.0337229256</v>
      </c>
      <c r="AO50" s="94">
        <v>0.64481451450000005</v>
      </c>
      <c r="AP50" s="94">
        <v>1.6571945309</v>
      </c>
      <c r="AQ50" s="94">
        <v>0.80236507020000003</v>
      </c>
      <c r="AR50" s="94">
        <v>0.94304773809999998</v>
      </c>
      <c r="AS50" s="94">
        <v>0.59581394990000003</v>
      </c>
      <c r="AT50" s="94">
        <v>1.4926455422</v>
      </c>
      <c r="AU50" s="93" t="s">
        <v>28</v>
      </c>
      <c r="AV50" s="93" t="s">
        <v>28</v>
      </c>
      <c r="AW50" s="93" t="s">
        <v>28</v>
      </c>
      <c r="AX50" s="93" t="s">
        <v>28</v>
      </c>
      <c r="AY50" s="93" t="s">
        <v>28</v>
      </c>
      <c r="AZ50" s="93" t="s">
        <v>28</v>
      </c>
      <c r="BA50" s="93" t="s">
        <v>28</v>
      </c>
      <c r="BB50" s="93" t="s">
        <v>28</v>
      </c>
      <c r="BC50" s="105" t="s">
        <v>28</v>
      </c>
      <c r="BD50" s="106">
        <v>7.6</v>
      </c>
      <c r="BE50" s="106">
        <v>7</v>
      </c>
      <c r="BF50" s="106">
        <v>6.8</v>
      </c>
    </row>
    <row r="51" spans="1:93" x14ac:dyDescent="0.3">
      <c r="A51" s="9"/>
      <c r="B51" t="s">
        <v>147</v>
      </c>
      <c r="C51" s="93">
        <v>38</v>
      </c>
      <c r="D51" s="103">
        <v>495</v>
      </c>
      <c r="E51" s="104">
        <v>7.6109684400000002E-2</v>
      </c>
      <c r="F51" s="94">
        <v>5.5314843099999997E-2</v>
      </c>
      <c r="G51" s="94">
        <v>0.10472205530000001</v>
      </c>
      <c r="H51" s="94">
        <v>0.99947669640000003</v>
      </c>
      <c r="I51" s="96">
        <v>7.6767676800000004E-2</v>
      </c>
      <c r="J51" s="94">
        <v>5.5859272299999999E-2</v>
      </c>
      <c r="K51" s="94">
        <v>0.1055022014</v>
      </c>
      <c r="L51" s="94">
        <v>1.0001067978</v>
      </c>
      <c r="M51" s="94">
        <v>0.72685560370000002</v>
      </c>
      <c r="N51" s="94">
        <v>1.376082955</v>
      </c>
      <c r="O51" s="103">
        <v>20</v>
      </c>
      <c r="P51" s="103">
        <v>480</v>
      </c>
      <c r="Q51" s="104">
        <v>4.1433337000000001E-2</v>
      </c>
      <c r="R51" s="94">
        <v>2.6711377599999999E-2</v>
      </c>
      <c r="S51" s="94">
        <v>6.4269295200000007E-2</v>
      </c>
      <c r="T51" s="94">
        <v>2.9108153999999999E-3</v>
      </c>
      <c r="U51" s="96">
        <v>4.16666667E-2</v>
      </c>
      <c r="V51" s="94">
        <v>2.6881550000000001E-2</v>
      </c>
      <c r="W51" s="94">
        <v>6.4583742799999996E-2</v>
      </c>
      <c r="X51" s="94">
        <v>0.51335159370000005</v>
      </c>
      <c r="Y51" s="94">
        <v>0.33094916489999998</v>
      </c>
      <c r="Z51" s="94">
        <v>0.79628500889999998</v>
      </c>
      <c r="AA51" s="103">
        <v>26</v>
      </c>
      <c r="AB51" s="103">
        <v>469</v>
      </c>
      <c r="AC51" s="104">
        <v>5.5146023699999998E-2</v>
      </c>
      <c r="AD51" s="94">
        <v>3.7514126799999999E-2</v>
      </c>
      <c r="AE51" s="94">
        <v>8.1065033100000003E-2</v>
      </c>
      <c r="AF51" s="94">
        <v>4.4151592000000003E-2</v>
      </c>
      <c r="AG51" s="96">
        <v>5.5437100199999999E-2</v>
      </c>
      <c r="AH51" s="94">
        <v>3.7745583899999997E-2</v>
      </c>
      <c r="AI51" s="94">
        <v>8.1420705699999998E-2</v>
      </c>
      <c r="AJ51" s="94">
        <v>0.67326030989999996</v>
      </c>
      <c r="AK51" s="94">
        <v>0.45799807370000001</v>
      </c>
      <c r="AL51" s="94">
        <v>0.98969727360000004</v>
      </c>
      <c r="AM51" s="94">
        <v>0.33643142129999998</v>
      </c>
      <c r="AN51" s="94">
        <v>1.330957816</v>
      </c>
      <c r="AO51" s="94">
        <v>0.74300872309999999</v>
      </c>
      <c r="AP51" s="94">
        <v>2.3841560035999998</v>
      </c>
      <c r="AQ51" s="94">
        <v>2.77308754E-2</v>
      </c>
      <c r="AR51" s="94">
        <v>0.54438981470000003</v>
      </c>
      <c r="AS51" s="94">
        <v>0.31677346159999997</v>
      </c>
      <c r="AT51" s="94">
        <v>0.93555902319999995</v>
      </c>
      <c r="AU51" s="93" t="s">
        <v>28</v>
      </c>
      <c r="AV51" s="93">
        <v>2</v>
      </c>
      <c r="AW51" s="93" t="s">
        <v>28</v>
      </c>
      <c r="AX51" s="93" t="s">
        <v>28</v>
      </c>
      <c r="AY51" s="93" t="s">
        <v>28</v>
      </c>
      <c r="AZ51" s="93" t="s">
        <v>28</v>
      </c>
      <c r="BA51" s="93" t="s">
        <v>28</v>
      </c>
      <c r="BB51" s="93" t="s">
        <v>28</v>
      </c>
      <c r="BC51" s="105">
        <v>-2</v>
      </c>
      <c r="BD51" s="106">
        <v>7.6</v>
      </c>
      <c r="BE51" s="106">
        <v>4</v>
      </c>
      <c r="BF51" s="106">
        <v>5.2</v>
      </c>
      <c r="BQ51" s="46"/>
      <c r="CC51" s="4"/>
      <c r="CO51" s="4"/>
    </row>
    <row r="52" spans="1:93" s="3" customFormat="1" x14ac:dyDescent="0.3">
      <c r="A52" s="9"/>
      <c r="B52" s="3" t="s">
        <v>82</v>
      </c>
      <c r="C52" s="99">
        <v>55</v>
      </c>
      <c r="D52" s="100">
        <v>905</v>
      </c>
      <c r="E52" s="95">
        <v>6.0755587899999998E-2</v>
      </c>
      <c r="F52" s="101">
        <v>4.6585598499999999E-2</v>
      </c>
      <c r="G52" s="101">
        <v>7.9235677599999998E-2</v>
      </c>
      <c r="H52" s="101">
        <v>9.6490536599999996E-2</v>
      </c>
      <c r="I52" s="102">
        <v>6.07734807E-2</v>
      </c>
      <c r="J52" s="101">
        <v>4.6659289100000001E-2</v>
      </c>
      <c r="K52" s="101">
        <v>7.91571415E-2</v>
      </c>
      <c r="L52" s="101">
        <v>0.79834881739999997</v>
      </c>
      <c r="M52" s="101">
        <v>0.61215040040000002</v>
      </c>
      <c r="N52" s="101">
        <v>1.0411833984000001</v>
      </c>
      <c r="O52" s="100">
        <v>67</v>
      </c>
      <c r="P52" s="100">
        <v>817</v>
      </c>
      <c r="Q52" s="95">
        <v>8.2066347100000006E-2</v>
      </c>
      <c r="R52" s="101">
        <v>6.4508784599999994E-2</v>
      </c>
      <c r="S52" s="101">
        <v>0.1044026076</v>
      </c>
      <c r="T52" s="101">
        <v>0.89218079630000002</v>
      </c>
      <c r="U52" s="102">
        <v>8.2007343900000002E-2</v>
      </c>
      <c r="V52" s="101">
        <v>6.4544899200000005E-2</v>
      </c>
      <c r="W52" s="101">
        <v>0.10419420510000001</v>
      </c>
      <c r="X52" s="101">
        <v>1.0167872816000001</v>
      </c>
      <c r="Y52" s="101">
        <v>0.79925223950000002</v>
      </c>
      <c r="Z52" s="101">
        <v>1.2935295328</v>
      </c>
      <c r="AA52" s="100">
        <v>49</v>
      </c>
      <c r="AB52" s="100">
        <v>777</v>
      </c>
      <c r="AC52" s="95">
        <v>6.3235508100000004E-2</v>
      </c>
      <c r="AD52" s="101">
        <v>4.7738675799999998E-2</v>
      </c>
      <c r="AE52" s="101">
        <v>8.3762890800000003E-2</v>
      </c>
      <c r="AF52" s="101">
        <v>7.1244175500000007E-2</v>
      </c>
      <c r="AG52" s="102">
        <v>6.3063063099999997E-2</v>
      </c>
      <c r="AH52" s="101">
        <v>4.7662283E-2</v>
      </c>
      <c r="AI52" s="101">
        <v>8.3440189499999998E-2</v>
      </c>
      <c r="AJ52" s="101">
        <v>0.77202225889999998</v>
      </c>
      <c r="AK52" s="101">
        <v>0.58282634870000005</v>
      </c>
      <c r="AL52" s="101">
        <v>1.0226345626</v>
      </c>
      <c r="AM52" s="101">
        <v>0.16553791679999999</v>
      </c>
      <c r="AN52" s="101">
        <v>0.77054127949999995</v>
      </c>
      <c r="AO52" s="101">
        <v>0.53307867239999995</v>
      </c>
      <c r="AP52" s="101">
        <v>1.1137828133000001</v>
      </c>
      <c r="AQ52" s="101">
        <v>9.8444273499999999E-2</v>
      </c>
      <c r="AR52" s="101">
        <v>1.3507621250999999</v>
      </c>
      <c r="AS52" s="101">
        <v>0.94558193469999996</v>
      </c>
      <c r="AT52" s="101">
        <v>1.9295613122999999</v>
      </c>
      <c r="AU52" s="99" t="s">
        <v>28</v>
      </c>
      <c r="AV52" s="99" t="s">
        <v>28</v>
      </c>
      <c r="AW52" s="99" t="s">
        <v>28</v>
      </c>
      <c r="AX52" s="99" t="s">
        <v>28</v>
      </c>
      <c r="AY52" s="99" t="s">
        <v>28</v>
      </c>
      <c r="AZ52" s="99" t="s">
        <v>28</v>
      </c>
      <c r="BA52" s="99" t="s">
        <v>28</v>
      </c>
      <c r="BB52" s="99" t="s">
        <v>28</v>
      </c>
      <c r="BC52" s="97" t="s">
        <v>28</v>
      </c>
      <c r="BD52" s="98">
        <v>11</v>
      </c>
      <c r="BE52" s="98">
        <v>13.4</v>
      </c>
      <c r="BF52" s="98">
        <v>9.8000000000000007</v>
      </c>
      <c r="BG52" s="37"/>
      <c r="BH52" s="37"/>
      <c r="BI52" s="37"/>
      <c r="BJ52" s="37"/>
      <c r="BK52" s="37"/>
      <c r="BL52" s="37"/>
      <c r="BM52" s="37"/>
      <c r="BN52" s="37"/>
      <c r="BO52" s="37"/>
      <c r="BP52" s="37"/>
      <c r="BQ52" s="37"/>
      <c r="BR52" s="37"/>
      <c r="BS52" s="37"/>
      <c r="BT52" s="37"/>
      <c r="BU52" s="37"/>
      <c r="BV52" s="37"/>
      <c r="BW52" s="37"/>
    </row>
    <row r="53" spans="1:93" x14ac:dyDescent="0.3">
      <c r="A53" s="9"/>
      <c r="B53" t="s">
        <v>85</v>
      </c>
      <c r="C53" s="93">
        <v>69</v>
      </c>
      <c r="D53" s="103">
        <v>980</v>
      </c>
      <c r="E53" s="104">
        <v>7.0213007199999997E-2</v>
      </c>
      <c r="F53" s="94">
        <v>5.53755529E-2</v>
      </c>
      <c r="G53" s="94">
        <v>8.9026043599999993E-2</v>
      </c>
      <c r="H53" s="94">
        <v>0.50610962010000005</v>
      </c>
      <c r="I53" s="96">
        <v>7.0408163300000007E-2</v>
      </c>
      <c r="J53" s="94">
        <v>5.5609679400000001E-2</v>
      </c>
      <c r="K53" s="94">
        <v>8.9144722800000006E-2</v>
      </c>
      <c r="L53" s="94">
        <v>0.9226224811</v>
      </c>
      <c r="M53" s="94">
        <v>0.72765335080000004</v>
      </c>
      <c r="N53" s="94">
        <v>1.1698320933999999</v>
      </c>
      <c r="O53" s="103">
        <v>57</v>
      </c>
      <c r="P53" s="103">
        <v>1009</v>
      </c>
      <c r="Q53" s="104">
        <v>5.63804158E-2</v>
      </c>
      <c r="R53" s="94">
        <v>4.3437938299999999E-2</v>
      </c>
      <c r="S53" s="94">
        <v>7.3179147200000003E-2</v>
      </c>
      <c r="T53" s="94">
        <v>7.0123529000000002E-3</v>
      </c>
      <c r="U53" s="96">
        <v>5.6491575799999999E-2</v>
      </c>
      <c r="V53" s="94">
        <v>4.3575190100000001E-2</v>
      </c>
      <c r="W53" s="94">
        <v>7.3236585500000007E-2</v>
      </c>
      <c r="X53" s="94">
        <v>0.69854321190000002</v>
      </c>
      <c r="Y53" s="94">
        <v>0.53818824409999999</v>
      </c>
      <c r="Z53" s="94">
        <v>0.90667647289999997</v>
      </c>
      <c r="AA53" s="103">
        <v>49</v>
      </c>
      <c r="AB53" s="103">
        <v>903</v>
      </c>
      <c r="AC53" s="104">
        <v>5.43149011E-2</v>
      </c>
      <c r="AD53" s="94">
        <v>4.1004072900000001E-2</v>
      </c>
      <c r="AE53" s="94">
        <v>7.1946718199999996E-2</v>
      </c>
      <c r="AF53" s="94">
        <v>4.1821979999999998E-3</v>
      </c>
      <c r="AG53" s="96">
        <v>5.4263565899999998E-2</v>
      </c>
      <c r="AH53" s="94">
        <v>4.1011731900000001E-2</v>
      </c>
      <c r="AI53" s="94">
        <v>7.1797372400000004E-2</v>
      </c>
      <c r="AJ53" s="94">
        <v>0.66311339749999998</v>
      </c>
      <c r="AK53" s="94">
        <v>0.50060571870000004</v>
      </c>
      <c r="AL53" s="94">
        <v>0.87837465999999997</v>
      </c>
      <c r="AM53" s="94">
        <v>0.84806809029999997</v>
      </c>
      <c r="AN53" s="94">
        <v>0.9633646777</v>
      </c>
      <c r="AO53" s="94">
        <v>0.65760439449999997</v>
      </c>
      <c r="AP53" s="94">
        <v>1.4112915150000001</v>
      </c>
      <c r="AQ53" s="94">
        <v>0.22025727859999999</v>
      </c>
      <c r="AR53" s="94">
        <v>0.80299104099999996</v>
      </c>
      <c r="AS53" s="94">
        <v>0.56539976810000003</v>
      </c>
      <c r="AT53" s="94">
        <v>1.1404224907</v>
      </c>
      <c r="AU53" s="93" t="s">
        <v>28</v>
      </c>
      <c r="AV53" s="93" t="s">
        <v>28</v>
      </c>
      <c r="AW53" s="93">
        <v>3</v>
      </c>
      <c r="AX53" s="93" t="s">
        <v>28</v>
      </c>
      <c r="AY53" s="93" t="s">
        <v>28</v>
      </c>
      <c r="AZ53" s="93" t="s">
        <v>28</v>
      </c>
      <c r="BA53" s="93" t="s">
        <v>28</v>
      </c>
      <c r="BB53" s="93" t="s">
        <v>28</v>
      </c>
      <c r="BC53" s="105">
        <v>-3</v>
      </c>
      <c r="BD53" s="106">
        <v>13.8</v>
      </c>
      <c r="BE53" s="106">
        <v>11.4</v>
      </c>
      <c r="BF53" s="106">
        <v>9.8000000000000007</v>
      </c>
    </row>
    <row r="54" spans="1:93" x14ac:dyDescent="0.3">
      <c r="A54" s="9"/>
      <c r="B54" t="s">
        <v>81</v>
      </c>
      <c r="C54" s="93">
        <v>35</v>
      </c>
      <c r="D54" s="103">
        <v>640</v>
      </c>
      <c r="E54" s="104">
        <v>5.4687889500000003E-2</v>
      </c>
      <c r="F54" s="94">
        <v>3.9225304000000003E-2</v>
      </c>
      <c r="G54" s="94">
        <v>7.6245814600000003E-2</v>
      </c>
      <c r="H54" s="94">
        <v>5.1319947499999997E-2</v>
      </c>
      <c r="I54" s="96">
        <v>5.46875E-2</v>
      </c>
      <c r="J54" s="94">
        <v>3.9265284599999999E-2</v>
      </c>
      <c r="K54" s="94">
        <v>7.6167094899999996E-2</v>
      </c>
      <c r="L54" s="94">
        <v>0.71861722279999996</v>
      </c>
      <c r="M54" s="94">
        <v>0.51543365949999997</v>
      </c>
      <c r="N54" s="94">
        <v>1.0018955948999999</v>
      </c>
      <c r="O54" s="103">
        <v>57</v>
      </c>
      <c r="P54" s="103">
        <v>701</v>
      </c>
      <c r="Q54" s="104">
        <v>8.1356786400000006E-2</v>
      </c>
      <c r="R54" s="94">
        <v>6.26811226E-2</v>
      </c>
      <c r="S54" s="94">
        <v>0.1055968117</v>
      </c>
      <c r="T54" s="94">
        <v>0.9522704072</v>
      </c>
      <c r="U54" s="96">
        <v>8.1312410799999998E-2</v>
      </c>
      <c r="V54" s="94">
        <v>6.2720922799999995E-2</v>
      </c>
      <c r="W54" s="94">
        <v>0.1054147144</v>
      </c>
      <c r="X54" s="94">
        <v>1.0079959524</v>
      </c>
      <c r="Y54" s="94">
        <v>0.77660783619999996</v>
      </c>
      <c r="Z54" s="94">
        <v>1.3083255057000001</v>
      </c>
      <c r="AA54" s="103">
        <v>61</v>
      </c>
      <c r="AB54" s="103">
        <v>751</v>
      </c>
      <c r="AC54" s="104">
        <v>8.1411895499999998E-2</v>
      </c>
      <c r="AD54" s="94">
        <v>6.3263945799999999E-2</v>
      </c>
      <c r="AE54" s="94">
        <v>0.1047657816</v>
      </c>
      <c r="AF54" s="94">
        <v>0.9622743104</v>
      </c>
      <c r="AG54" s="96">
        <v>8.1225033299999999E-2</v>
      </c>
      <c r="AH54" s="94">
        <v>6.3198199900000002E-2</v>
      </c>
      <c r="AI54" s="94">
        <v>0.1043938917</v>
      </c>
      <c r="AJ54" s="94">
        <v>0.99393200739999998</v>
      </c>
      <c r="AK54" s="94">
        <v>0.77236944630000004</v>
      </c>
      <c r="AL54" s="94">
        <v>1.2790521946</v>
      </c>
      <c r="AM54" s="94">
        <v>0.997067233</v>
      </c>
      <c r="AN54" s="94">
        <v>1.0006773759000001</v>
      </c>
      <c r="AO54" s="94">
        <v>0.69740177189999997</v>
      </c>
      <c r="AP54" s="94">
        <v>1.4358369177999999</v>
      </c>
      <c r="AQ54" s="94">
        <v>6.4365553199999995E-2</v>
      </c>
      <c r="AR54" s="94">
        <v>1.4876563570000001</v>
      </c>
      <c r="AS54" s="94">
        <v>0.97658670359999999</v>
      </c>
      <c r="AT54" s="94">
        <v>2.2661801848000001</v>
      </c>
      <c r="AU54" s="93" t="s">
        <v>28</v>
      </c>
      <c r="AV54" s="93" t="s">
        <v>28</v>
      </c>
      <c r="AW54" s="93" t="s">
        <v>28</v>
      </c>
      <c r="AX54" s="93" t="s">
        <v>28</v>
      </c>
      <c r="AY54" s="93" t="s">
        <v>28</v>
      </c>
      <c r="AZ54" s="93" t="s">
        <v>28</v>
      </c>
      <c r="BA54" s="93" t="s">
        <v>28</v>
      </c>
      <c r="BB54" s="93" t="s">
        <v>28</v>
      </c>
      <c r="BC54" s="105" t="s">
        <v>28</v>
      </c>
      <c r="BD54" s="106">
        <v>7</v>
      </c>
      <c r="BE54" s="106">
        <v>11.4</v>
      </c>
      <c r="BF54" s="106">
        <v>12.2</v>
      </c>
    </row>
    <row r="55" spans="1:93" x14ac:dyDescent="0.3">
      <c r="A55" s="9"/>
      <c r="B55" t="s">
        <v>86</v>
      </c>
      <c r="C55" s="93">
        <v>37</v>
      </c>
      <c r="D55" s="103">
        <v>601</v>
      </c>
      <c r="E55" s="104">
        <v>6.15818172E-2</v>
      </c>
      <c r="F55" s="94">
        <v>4.4571232400000001E-2</v>
      </c>
      <c r="G55" s="94">
        <v>8.5084481700000006E-2</v>
      </c>
      <c r="H55" s="94">
        <v>0.19931576170000001</v>
      </c>
      <c r="I55" s="96">
        <v>6.1564059900000002E-2</v>
      </c>
      <c r="J55" s="94">
        <v>4.4605722700000003E-2</v>
      </c>
      <c r="K55" s="94">
        <v>8.4969668499999998E-2</v>
      </c>
      <c r="L55" s="94">
        <v>0.80920574690000002</v>
      </c>
      <c r="M55" s="94">
        <v>0.58568095379999996</v>
      </c>
      <c r="N55" s="94">
        <v>1.1180386464000001</v>
      </c>
      <c r="O55" s="103">
        <v>58</v>
      </c>
      <c r="P55" s="103">
        <v>722</v>
      </c>
      <c r="Q55" s="104">
        <v>8.0312157499999995E-2</v>
      </c>
      <c r="R55" s="94">
        <v>6.2014752899999998E-2</v>
      </c>
      <c r="S55" s="94">
        <v>0.1040081971</v>
      </c>
      <c r="T55" s="94">
        <v>0.97001215200000002</v>
      </c>
      <c r="U55" s="96">
        <v>8.0332410000000007E-2</v>
      </c>
      <c r="V55" s="94">
        <v>6.2104426800000001E-2</v>
      </c>
      <c r="W55" s="94">
        <v>0.1039104042</v>
      </c>
      <c r="X55" s="94">
        <v>0.99505318819999999</v>
      </c>
      <c r="Y55" s="94">
        <v>0.76835163569999998</v>
      </c>
      <c r="Z55" s="94">
        <v>1.2886428572999999</v>
      </c>
      <c r="AA55" s="103">
        <v>52</v>
      </c>
      <c r="AB55" s="103">
        <v>690</v>
      </c>
      <c r="AC55" s="104">
        <v>7.5347106499999997E-2</v>
      </c>
      <c r="AD55" s="94">
        <v>5.7348139899999998E-2</v>
      </c>
      <c r="AE55" s="94">
        <v>9.8995128000000002E-2</v>
      </c>
      <c r="AF55" s="94">
        <v>0.54879305830000003</v>
      </c>
      <c r="AG55" s="96">
        <v>7.5362318799999994E-2</v>
      </c>
      <c r="AH55" s="94">
        <v>5.7426696899999997E-2</v>
      </c>
      <c r="AI55" s="94">
        <v>9.8899630399999994E-2</v>
      </c>
      <c r="AJ55" s="94">
        <v>0.91988892119999999</v>
      </c>
      <c r="AK55" s="94">
        <v>0.700145248</v>
      </c>
      <c r="AL55" s="94">
        <v>1.2086001152000001</v>
      </c>
      <c r="AM55" s="94">
        <v>0.73826876649999995</v>
      </c>
      <c r="AN55" s="94">
        <v>0.93817808889999998</v>
      </c>
      <c r="AO55" s="94">
        <v>0.64524179670000004</v>
      </c>
      <c r="AP55" s="94">
        <v>1.3641058762</v>
      </c>
      <c r="AQ55" s="94">
        <v>0.20690579000000001</v>
      </c>
      <c r="AR55" s="94">
        <v>1.304153745</v>
      </c>
      <c r="AS55" s="94">
        <v>0.86344168070000005</v>
      </c>
      <c r="AT55" s="94">
        <v>1.9698110813</v>
      </c>
      <c r="AU55" s="93" t="s">
        <v>28</v>
      </c>
      <c r="AV55" s="93" t="s">
        <v>28</v>
      </c>
      <c r="AW55" s="93" t="s">
        <v>28</v>
      </c>
      <c r="AX55" s="93" t="s">
        <v>28</v>
      </c>
      <c r="AY55" s="93" t="s">
        <v>28</v>
      </c>
      <c r="AZ55" s="93" t="s">
        <v>28</v>
      </c>
      <c r="BA55" s="93" t="s">
        <v>28</v>
      </c>
      <c r="BB55" s="93" t="s">
        <v>28</v>
      </c>
      <c r="BC55" s="105" t="s">
        <v>28</v>
      </c>
      <c r="BD55" s="106">
        <v>7.4</v>
      </c>
      <c r="BE55" s="106">
        <v>11.6</v>
      </c>
      <c r="BF55" s="106">
        <v>10.4</v>
      </c>
    </row>
    <row r="56" spans="1:93" x14ac:dyDescent="0.3">
      <c r="A56" s="9"/>
      <c r="B56" t="s">
        <v>83</v>
      </c>
      <c r="C56" s="93">
        <v>29</v>
      </c>
      <c r="D56" s="103">
        <v>526</v>
      </c>
      <c r="E56" s="104">
        <v>5.4996100499999999E-2</v>
      </c>
      <c r="F56" s="94">
        <v>3.81821039E-2</v>
      </c>
      <c r="G56" s="94">
        <v>7.9214363900000001E-2</v>
      </c>
      <c r="H56" s="94">
        <v>8.1048564700000006E-2</v>
      </c>
      <c r="I56" s="96">
        <v>5.5133079799999998E-2</v>
      </c>
      <c r="J56" s="94">
        <v>3.8313170799999997E-2</v>
      </c>
      <c r="K56" s="94">
        <v>7.9337116499999999E-2</v>
      </c>
      <c r="L56" s="94">
        <v>0.72266721960000002</v>
      </c>
      <c r="M56" s="94">
        <v>0.50172566090000004</v>
      </c>
      <c r="N56" s="94">
        <v>1.0409033284</v>
      </c>
      <c r="O56" s="103">
        <v>31</v>
      </c>
      <c r="P56" s="103">
        <v>587</v>
      </c>
      <c r="Q56" s="104">
        <v>5.2861325899999999E-2</v>
      </c>
      <c r="R56" s="94">
        <v>3.7143075099999999E-2</v>
      </c>
      <c r="S56" s="94">
        <v>7.5231244899999994E-2</v>
      </c>
      <c r="T56" s="94">
        <v>1.87490947E-2</v>
      </c>
      <c r="U56" s="96">
        <v>5.2810902899999998E-2</v>
      </c>
      <c r="V56" s="94">
        <v>3.7140118299999997E-2</v>
      </c>
      <c r="W56" s="94">
        <v>7.5093769099999999E-2</v>
      </c>
      <c r="X56" s="94">
        <v>0.65494232139999997</v>
      </c>
      <c r="Y56" s="94">
        <v>0.46019601999999998</v>
      </c>
      <c r="Z56" s="94">
        <v>0.93210159510000001</v>
      </c>
      <c r="AA56" s="103">
        <v>27</v>
      </c>
      <c r="AB56" s="103">
        <v>557</v>
      </c>
      <c r="AC56" s="104">
        <v>4.8378007299999998E-2</v>
      </c>
      <c r="AD56" s="94">
        <v>3.3148819900000001E-2</v>
      </c>
      <c r="AE56" s="94">
        <v>7.0603768100000006E-2</v>
      </c>
      <c r="AF56" s="94">
        <v>6.3334645999999998E-3</v>
      </c>
      <c r="AG56" s="96">
        <v>4.8473967700000002E-2</v>
      </c>
      <c r="AH56" s="94">
        <v>3.3242582499999999E-2</v>
      </c>
      <c r="AI56" s="94">
        <v>7.0684205700000002E-2</v>
      </c>
      <c r="AJ56" s="94">
        <v>0.59063174529999996</v>
      </c>
      <c r="AK56" s="94">
        <v>0.4047034269</v>
      </c>
      <c r="AL56" s="94">
        <v>0.86197900829999996</v>
      </c>
      <c r="AM56" s="94">
        <v>0.73636173949999995</v>
      </c>
      <c r="AN56" s="94">
        <v>0.91518717159999996</v>
      </c>
      <c r="AO56" s="94">
        <v>0.54630968570000005</v>
      </c>
      <c r="AP56" s="94">
        <v>1.5331369388</v>
      </c>
      <c r="AQ56" s="94">
        <v>0.87820368950000005</v>
      </c>
      <c r="AR56" s="94">
        <v>0.96118316380000002</v>
      </c>
      <c r="AS56" s="94">
        <v>0.57930040630000001</v>
      </c>
      <c r="AT56" s="94">
        <v>1.5948082626</v>
      </c>
      <c r="AU56" s="93" t="s">
        <v>28</v>
      </c>
      <c r="AV56" s="93" t="s">
        <v>28</v>
      </c>
      <c r="AW56" s="93" t="s">
        <v>28</v>
      </c>
      <c r="AX56" s="93" t="s">
        <v>28</v>
      </c>
      <c r="AY56" s="93" t="s">
        <v>28</v>
      </c>
      <c r="AZ56" s="93" t="s">
        <v>28</v>
      </c>
      <c r="BA56" s="93" t="s">
        <v>28</v>
      </c>
      <c r="BB56" s="93" t="s">
        <v>28</v>
      </c>
      <c r="BC56" s="105" t="s">
        <v>28</v>
      </c>
      <c r="BD56" s="106">
        <v>5.8</v>
      </c>
      <c r="BE56" s="106">
        <v>6.2</v>
      </c>
      <c r="BF56" s="106">
        <v>5.4</v>
      </c>
    </row>
    <row r="57" spans="1:93" x14ac:dyDescent="0.3">
      <c r="A57" s="9"/>
      <c r="B57" t="s">
        <v>84</v>
      </c>
      <c r="C57" s="93">
        <v>21</v>
      </c>
      <c r="D57" s="103">
        <v>428</v>
      </c>
      <c r="E57" s="104">
        <v>4.8958975699999997E-2</v>
      </c>
      <c r="F57" s="94">
        <v>3.1896299000000003E-2</v>
      </c>
      <c r="G57" s="94">
        <v>7.51491985E-2</v>
      </c>
      <c r="H57" s="94">
        <v>4.3636403900000002E-2</v>
      </c>
      <c r="I57" s="96">
        <v>4.90654206E-2</v>
      </c>
      <c r="J57" s="94">
        <v>3.1991022500000001E-2</v>
      </c>
      <c r="K57" s="94">
        <v>7.5252846200000001E-2</v>
      </c>
      <c r="L57" s="94">
        <v>0.64333737310000005</v>
      </c>
      <c r="M57" s="94">
        <v>0.41912807410000003</v>
      </c>
      <c r="N57" s="94">
        <v>0.9874856904</v>
      </c>
      <c r="O57" s="103">
        <v>25</v>
      </c>
      <c r="P57" s="103">
        <v>423</v>
      </c>
      <c r="Q57" s="104">
        <v>5.90471511E-2</v>
      </c>
      <c r="R57" s="94">
        <v>3.9867410700000001E-2</v>
      </c>
      <c r="S57" s="94">
        <v>8.7454037900000003E-2</v>
      </c>
      <c r="T57" s="94">
        <v>0.1188547585</v>
      </c>
      <c r="U57" s="96">
        <v>5.91016548E-2</v>
      </c>
      <c r="V57" s="94">
        <v>3.9935519000000003E-2</v>
      </c>
      <c r="W57" s="94">
        <v>8.7466137799999996E-2</v>
      </c>
      <c r="X57" s="94">
        <v>0.7315835825</v>
      </c>
      <c r="Y57" s="94">
        <v>0.49395004889999999</v>
      </c>
      <c r="Z57" s="94">
        <v>1.0835398021</v>
      </c>
      <c r="AA57" s="103">
        <v>21</v>
      </c>
      <c r="AB57" s="103">
        <v>360</v>
      </c>
      <c r="AC57" s="104">
        <v>5.8365596499999998E-2</v>
      </c>
      <c r="AD57" s="94">
        <v>3.8026677600000003E-2</v>
      </c>
      <c r="AE57" s="94">
        <v>8.9582973400000002E-2</v>
      </c>
      <c r="AF57" s="94">
        <v>0.1210770214</v>
      </c>
      <c r="AG57" s="96">
        <v>5.8333333299999998E-2</v>
      </c>
      <c r="AH57" s="94">
        <v>3.8033771199999997E-2</v>
      </c>
      <c r="AI57" s="94">
        <v>8.9467272799999997E-2</v>
      </c>
      <c r="AJ57" s="94">
        <v>0.71256705249999996</v>
      </c>
      <c r="AK57" s="94">
        <v>0.46425564419999998</v>
      </c>
      <c r="AL57" s="94">
        <v>1.0936901052000001</v>
      </c>
      <c r="AM57" s="94">
        <v>0.96871410339999997</v>
      </c>
      <c r="AN57" s="94">
        <v>0.98845745149999997</v>
      </c>
      <c r="AO57" s="94">
        <v>0.55334664659999999</v>
      </c>
      <c r="AP57" s="94">
        <v>1.7657071557999999</v>
      </c>
      <c r="AQ57" s="94">
        <v>0.52677419160000005</v>
      </c>
      <c r="AR57" s="94">
        <v>1.2060536441</v>
      </c>
      <c r="AS57" s="94">
        <v>0.67515835459999995</v>
      </c>
      <c r="AT57" s="94">
        <v>2.1544062698999999</v>
      </c>
      <c r="AU57" s="93" t="s">
        <v>28</v>
      </c>
      <c r="AV57" s="93" t="s">
        <v>28</v>
      </c>
      <c r="AW57" s="93" t="s">
        <v>28</v>
      </c>
      <c r="AX57" s="93" t="s">
        <v>28</v>
      </c>
      <c r="AY57" s="93" t="s">
        <v>28</v>
      </c>
      <c r="AZ57" s="93" t="s">
        <v>28</v>
      </c>
      <c r="BA57" s="93" t="s">
        <v>28</v>
      </c>
      <c r="BB57" s="93" t="s">
        <v>28</v>
      </c>
      <c r="BC57" s="105" t="s">
        <v>28</v>
      </c>
      <c r="BD57" s="106">
        <v>4.2</v>
      </c>
      <c r="BE57" s="106">
        <v>5</v>
      </c>
      <c r="BF57" s="106">
        <v>4.2</v>
      </c>
    </row>
    <row r="58" spans="1:93" x14ac:dyDescent="0.3">
      <c r="A58" s="9"/>
      <c r="B58" t="s">
        <v>88</v>
      </c>
      <c r="C58" s="93">
        <v>12</v>
      </c>
      <c r="D58" s="103">
        <v>208</v>
      </c>
      <c r="E58" s="104">
        <v>5.7695967200000003E-2</v>
      </c>
      <c r="F58" s="94">
        <v>3.2746308000000002E-2</v>
      </c>
      <c r="G58" s="94">
        <v>0.1016549601</v>
      </c>
      <c r="H58" s="94">
        <v>0.3380010839</v>
      </c>
      <c r="I58" s="96">
        <v>5.7692307700000001E-2</v>
      </c>
      <c r="J58" s="94">
        <v>3.27640207E-2</v>
      </c>
      <c r="K58" s="94">
        <v>0.10158711600000001</v>
      </c>
      <c r="L58" s="94">
        <v>0.75814437400000001</v>
      </c>
      <c r="M58" s="94">
        <v>0.43029747779999999</v>
      </c>
      <c r="N58" s="94">
        <v>1.3357802951</v>
      </c>
      <c r="O58" s="103">
        <v>19</v>
      </c>
      <c r="P58" s="103">
        <v>219</v>
      </c>
      <c r="Q58" s="104">
        <v>8.6686253099999999E-2</v>
      </c>
      <c r="R58" s="94">
        <v>5.5255131899999997E-2</v>
      </c>
      <c r="S58" s="94">
        <v>0.135996535</v>
      </c>
      <c r="T58" s="94">
        <v>0.75594015250000002</v>
      </c>
      <c r="U58" s="96">
        <v>8.6757990899999998E-2</v>
      </c>
      <c r="V58" s="94">
        <v>5.5338892000000001E-2</v>
      </c>
      <c r="W58" s="94">
        <v>0.13601553459999999</v>
      </c>
      <c r="X58" s="94">
        <v>1.0740270861000001</v>
      </c>
      <c r="Y58" s="94">
        <v>0.68460114689999996</v>
      </c>
      <c r="Z58" s="94">
        <v>1.6849726106</v>
      </c>
      <c r="AA58" s="103">
        <v>11</v>
      </c>
      <c r="AB58" s="103">
        <v>222</v>
      </c>
      <c r="AC58" s="104">
        <v>4.95607198E-2</v>
      </c>
      <c r="AD58" s="94">
        <v>2.7431912900000001E-2</v>
      </c>
      <c r="AE58" s="94">
        <v>8.9540417799999994E-2</v>
      </c>
      <c r="AF58" s="94">
        <v>9.5956370999999999E-2</v>
      </c>
      <c r="AG58" s="96">
        <v>4.9549549499999998E-2</v>
      </c>
      <c r="AH58" s="94">
        <v>2.74405486E-2</v>
      </c>
      <c r="AI58" s="94">
        <v>8.9471894299999993E-2</v>
      </c>
      <c r="AJ58" s="94">
        <v>0.60507110630000005</v>
      </c>
      <c r="AK58" s="94">
        <v>0.3349075232</v>
      </c>
      <c r="AL58" s="94">
        <v>1.0931705571000001</v>
      </c>
      <c r="AM58" s="94">
        <v>0.1400236986</v>
      </c>
      <c r="AN58" s="94">
        <v>0.57172525070000002</v>
      </c>
      <c r="AO58" s="94">
        <v>0.2720785147</v>
      </c>
      <c r="AP58" s="94">
        <v>1.2013802803</v>
      </c>
      <c r="AQ58" s="94">
        <v>0.26956321319999998</v>
      </c>
      <c r="AR58" s="94">
        <v>1.5024664163000001</v>
      </c>
      <c r="AS58" s="94">
        <v>0.72935274500000002</v>
      </c>
      <c r="AT58" s="94">
        <v>3.0950803265000002</v>
      </c>
      <c r="AU58" s="93" t="s">
        <v>28</v>
      </c>
      <c r="AV58" s="93" t="s">
        <v>28</v>
      </c>
      <c r="AW58" s="93" t="s">
        <v>28</v>
      </c>
      <c r="AX58" s="93" t="s">
        <v>28</v>
      </c>
      <c r="AY58" s="93" t="s">
        <v>28</v>
      </c>
      <c r="AZ58" s="93" t="s">
        <v>28</v>
      </c>
      <c r="BA58" s="93" t="s">
        <v>28</v>
      </c>
      <c r="BB58" s="93" t="s">
        <v>28</v>
      </c>
      <c r="BC58" s="105" t="s">
        <v>28</v>
      </c>
      <c r="BD58" s="106">
        <v>2.4</v>
      </c>
      <c r="BE58" s="106">
        <v>3.8</v>
      </c>
      <c r="BF58" s="106">
        <v>2.2000000000000002</v>
      </c>
    </row>
    <row r="59" spans="1:93" x14ac:dyDescent="0.3">
      <c r="A59" s="9"/>
      <c r="B59" t="s">
        <v>91</v>
      </c>
      <c r="C59" s="93">
        <v>14</v>
      </c>
      <c r="D59" s="103">
        <v>151</v>
      </c>
      <c r="E59" s="104">
        <v>9.2298516600000005E-2</v>
      </c>
      <c r="F59" s="94">
        <v>5.4627596700000003E-2</v>
      </c>
      <c r="G59" s="94">
        <v>0.155947116</v>
      </c>
      <c r="H59" s="94">
        <v>0.47086624589999998</v>
      </c>
      <c r="I59" s="96">
        <v>9.2715231800000006E-2</v>
      </c>
      <c r="J59" s="94">
        <v>5.4910817200000003E-2</v>
      </c>
      <c r="K59" s="94">
        <v>0.15654682719999999</v>
      </c>
      <c r="L59" s="94">
        <v>1.2128334862000001</v>
      </c>
      <c r="M59" s="94">
        <v>0.71782495550000003</v>
      </c>
      <c r="N59" s="94">
        <v>2.0491974457</v>
      </c>
      <c r="O59" s="103">
        <v>9</v>
      </c>
      <c r="P59" s="103">
        <v>155</v>
      </c>
      <c r="Q59" s="104">
        <v>5.7934590699999997E-2</v>
      </c>
      <c r="R59" s="94">
        <v>3.0129832499999998E-2</v>
      </c>
      <c r="S59" s="94">
        <v>0.1113984552</v>
      </c>
      <c r="T59" s="94">
        <v>0.32023750540000001</v>
      </c>
      <c r="U59" s="96">
        <v>5.8064516099999998E-2</v>
      </c>
      <c r="V59" s="94">
        <v>3.02118252E-2</v>
      </c>
      <c r="W59" s="94">
        <v>0.1115949801</v>
      </c>
      <c r="X59" s="94">
        <v>0.71779915930000004</v>
      </c>
      <c r="Y59" s="94">
        <v>0.37330320610000001</v>
      </c>
      <c r="Z59" s="94">
        <v>1.3802068257</v>
      </c>
      <c r="AA59" s="103">
        <v>7</v>
      </c>
      <c r="AB59" s="103">
        <v>146</v>
      </c>
      <c r="AC59" s="104">
        <v>4.7923462600000001E-2</v>
      </c>
      <c r="AD59" s="94">
        <v>2.2836942200000002E-2</v>
      </c>
      <c r="AE59" s="94">
        <v>0.1005676789</v>
      </c>
      <c r="AF59" s="94">
        <v>0.15639258519999999</v>
      </c>
      <c r="AG59" s="96">
        <v>4.7945205499999997E-2</v>
      </c>
      <c r="AH59" s="94">
        <v>2.2857105999999999E-2</v>
      </c>
      <c r="AI59" s="94">
        <v>0.1005701567</v>
      </c>
      <c r="AJ59" s="94">
        <v>0.58508235249999996</v>
      </c>
      <c r="AK59" s="94">
        <v>0.27880898259999998</v>
      </c>
      <c r="AL59" s="94">
        <v>1.2277988894</v>
      </c>
      <c r="AM59" s="94">
        <v>0.70658872260000005</v>
      </c>
      <c r="AN59" s="94">
        <v>0.8271994681</v>
      </c>
      <c r="AO59" s="94">
        <v>0.30806566190000001</v>
      </c>
      <c r="AP59" s="94">
        <v>2.2211464787000001</v>
      </c>
      <c r="AQ59" s="94">
        <v>0.27570432230000003</v>
      </c>
      <c r="AR59" s="94">
        <v>0.62768712670000004</v>
      </c>
      <c r="AS59" s="94">
        <v>0.2716848986</v>
      </c>
      <c r="AT59" s="94">
        <v>1.4501767714</v>
      </c>
      <c r="AU59" s="93" t="s">
        <v>28</v>
      </c>
      <c r="AV59" s="93" t="s">
        <v>28</v>
      </c>
      <c r="AW59" s="93" t="s">
        <v>28</v>
      </c>
      <c r="AX59" s="93" t="s">
        <v>28</v>
      </c>
      <c r="AY59" s="93" t="s">
        <v>28</v>
      </c>
      <c r="AZ59" s="93" t="s">
        <v>28</v>
      </c>
      <c r="BA59" s="93" t="s">
        <v>28</v>
      </c>
      <c r="BB59" s="93" t="s">
        <v>28</v>
      </c>
      <c r="BC59" s="105" t="s">
        <v>28</v>
      </c>
      <c r="BD59" s="106">
        <v>2.8</v>
      </c>
      <c r="BE59" s="106">
        <v>1.8</v>
      </c>
      <c r="BF59" s="106">
        <v>1.4</v>
      </c>
    </row>
    <row r="60" spans="1:93" x14ac:dyDescent="0.3">
      <c r="A60" s="9"/>
      <c r="B60" t="s">
        <v>89</v>
      </c>
      <c r="C60" s="93">
        <v>42</v>
      </c>
      <c r="D60" s="103">
        <v>561</v>
      </c>
      <c r="E60" s="104">
        <v>7.4776715499999993E-2</v>
      </c>
      <c r="F60" s="94">
        <v>5.5199598699999998E-2</v>
      </c>
      <c r="G60" s="94">
        <v>0.1012970621</v>
      </c>
      <c r="H60" s="94">
        <v>0.90971718329999995</v>
      </c>
      <c r="I60" s="96">
        <v>7.4866310199999994E-2</v>
      </c>
      <c r="J60" s="94">
        <v>5.53277717E-2</v>
      </c>
      <c r="K60" s="94">
        <v>0.1013047196</v>
      </c>
      <c r="L60" s="94">
        <v>0.98259113919999996</v>
      </c>
      <c r="M60" s="94">
        <v>0.72534125439999997</v>
      </c>
      <c r="N60" s="94">
        <v>1.3310773943</v>
      </c>
      <c r="O60" s="103">
        <v>36</v>
      </c>
      <c r="P60" s="103">
        <v>642</v>
      </c>
      <c r="Q60" s="104">
        <v>5.6068485899999999E-2</v>
      </c>
      <c r="R60" s="94">
        <v>4.0405869099999998E-2</v>
      </c>
      <c r="S60" s="94">
        <v>7.7802437599999996E-2</v>
      </c>
      <c r="T60" s="94">
        <v>2.9288812500000001E-2</v>
      </c>
      <c r="U60" s="96">
        <v>5.6074766400000003E-2</v>
      </c>
      <c r="V60" s="94">
        <v>4.0448325700000003E-2</v>
      </c>
      <c r="W60" s="94">
        <v>7.7738185000000001E-2</v>
      </c>
      <c r="X60" s="94">
        <v>0.6946784573</v>
      </c>
      <c r="Y60" s="94">
        <v>0.50062145199999997</v>
      </c>
      <c r="Z60" s="94">
        <v>0.96395821039999996</v>
      </c>
      <c r="AA60" s="103">
        <v>42</v>
      </c>
      <c r="AB60" s="103">
        <v>646</v>
      </c>
      <c r="AC60" s="104">
        <v>6.5070091699999999E-2</v>
      </c>
      <c r="AD60" s="94">
        <v>4.8037892200000001E-2</v>
      </c>
      <c r="AE60" s="94">
        <v>8.8141186900000001E-2</v>
      </c>
      <c r="AF60" s="94">
        <v>0.13718501359999999</v>
      </c>
      <c r="AG60" s="96">
        <v>6.5015479900000006E-2</v>
      </c>
      <c r="AH60" s="94">
        <v>4.8047801699999997E-2</v>
      </c>
      <c r="AI60" s="94">
        <v>8.7975151200000004E-2</v>
      </c>
      <c r="AJ60" s="94">
        <v>0.79442010809999997</v>
      </c>
      <c r="AK60" s="94">
        <v>0.58647938730000004</v>
      </c>
      <c r="AL60" s="94">
        <v>1.0760877907999999</v>
      </c>
      <c r="AM60" s="94">
        <v>0.51212249239999996</v>
      </c>
      <c r="AN60" s="94">
        <v>1.1605466175000001</v>
      </c>
      <c r="AO60" s="94">
        <v>0.7435844398</v>
      </c>
      <c r="AP60" s="94">
        <v>1.8113187679</v>
      </c>
      <c r="AQ60" s="94">
        <v>0.20490511240000001</v>
      </c>
      <c r="AR60" s="94">
        <v>0.74981209810000005</v>
      </c>
      <c r="AS60" s="94">
        <v>0.4804177831</v>
      </c>
      <c r="AT60" s="94">
        <v>1.1702692993999999</v>
      </c>
      <c r="AU60" s="93" t="s">
        <v>28</v>
      </c>
      <c r="AV60" s="93" t="s">
        <v>28</v>
      </c>
      <c r="AW60" s="93" t="s">
        <v>28</v>
      </c>
      <c r="AX60" s="93" t="s">
        <v>28</v>
      </c>
      <c r="AY60" s="93" t="s">
        <v>28</v>
      </c>
      <c r="AZ60" s="93" t="s">
        <v>28</v>
      </c>
      <c r="BA60" s="93" t="s">
        <v>28</v>
      </c>
      <c r="BB60" s="93" t="s">
        <v>28</v>
      </c>
      <c r="BC60" s="105" t="s">
        <v>28</v>
      </c>
      <c r="BD60" s="106">
        <v>8.4</v>
      </c>
      <c r="BE60" s="106">
        <v>7.2</v>
      </c>
      <c r="BF60" s="106">
        <v>8.4</v>
      </c>
    </row>
    <row r="61" spans="1:93" x14ac:dyDescent="0.3">
      <c r="A61" s="9"/>
      <c r="B61" t="s">
        <v>87</v>
      </c>
      <c r="C61" s="93">
        <v>47</v>
      </c>
      <c r="D61" s="103">
        <v>832</v>
      </c>
      <c r="E61" s="104">
        <v>5.6226667000000001E-2</v>
      </c>
      <c r="F61" s="94">
        <v>4.2195133400000001E-2</v>
      </c>
      <c r="G61" s="94">
        <v>7.4924234800000003E-2</v>
      </c>
      <c r="H61" s="94">
        <v>3.87900308E-2</v>
      </c>
      <c r="I61" s="96">
        <v>5.6490384599999999E-2</v>
      </c>
      <c r="J61" s="94">
        <v>4.2443777199999998E-2</v>
      </c>
      <c r="K61" s="94">
        <v>7.5185663599999994E-2</v>
      </c>
      <c r="L61" s="94">
        <v>0.73883727570000002</v>
      </c>
      <c r="M61" s="94">
        <v>0.55445821470000001</v>
      </c>
      <c r="N61" s="94">
        <v>0.98452959210000002</v>
      </c>
      <c r="O61" s="103">
        <v>43</v>
      </c>
      <c r="P61" s="103">
        <v>841</v>
      </c>
      <c r="Q61" s="104">
        <v>5.1075203399999998E-2</v>
      </c>
      <c r="R61" s="94">
        <v>3.7840355700000002E-2</v>
      </c>
      <c r="S61" s="94">
        <v>6.8939003299999996E-2</v>
      </c>
      <c r="T61" s="94">
        <v>2.7875668999999999E-3</v>
      </c>
      <c r="U61" s="96">
        <v>5.1129607600000002E-2</v>
      </c>
      <c r="V61" s="94">
        <v>3.7919747900000002E-2</v>
      </c>
      <c r="W61" s="94">
        <v>6.8941301499999996E-2</v>
      </c>
      <c r="X61" s="94">
        <v>0.63281258520000006</v>
      </c>
      <c r="Y61" s="94">
        <v>0.46883520159999997</v>
      </c>
      <c r="Z61" s="94">
        <v>0.85414185340000004</v>
      </c>
      <c r="AA61" s="103">
        <v>37</v>
      </c>
      <c r="AB61" s="103">
        <v>759</v>
      </c>
      <c r="AC61" s="104">
        <v>4.8814850600000001E-2</v>
      </c>
      <c r="AD61" s="94">
        <v>3.5333590999999998E-2</v>
      </c>
      <c r="AE61" s="94">
        <v>6.7439781000000004E-2</v>
      </c>
      <c r="AF61" s="94">
        <v>1.6970685999999999E-3</v>
      </c>
      <c r="AG61" s="96">
        <v>4.8748353100000003E-2</v>
      </c>
      <c r="AH61" s="94">
        <v>3.5320209999999998E-2</v>
      </c>
      <c r="AI61" s="94">
        <v>6.7281647900000005E-2</v>
      </c>
      <c r="AJ61" s="94">
        <v>0.59596502610000002</v>
      </c>
      <c r="AK61" s="94">
        <v>0.43137660449999998</v>
      </c>
      <c r="AL61" s="94">
        <v>0.82335089260000005</v>
      </c>
      <c r="AM61" s="94">
        <v>0.84002889110000001</v>
      </c>
      <c r="AN61" s="94">
        <v>0.9557446141</v>
      </c>
      <c r="AO61" s="94">
        <v>0.61583935059999995</v>
      </c>
      <c r="AP61" s="94">
        <v>1.4832565776</v>
      </c>
      <c r="AQ61" s="94">
        <v>0.64885975939999996</v>
      </c>
      <c r="AR61" s="94">
        <v>0.90838042139999997</v>
      </c>
      <c r="AS61" s="94">
        <v>0.60067333909999998</v>
      </c>
      <c r="AT61" s="94">
        <v>1.3737166881</v>
      </c>
      <c r="AU61" s="93" t="s">
        <v>28</v>
      </c>
      <c r="AV61" s="93">
        <v>2</v>
      </c>
      <c r="AW61" s="93">
        <v>3</v>
      </c>
      <c r="AX61" s="93" t="s">
        <v>28</v>
      </c>
      <c r="AY61" s="93" t="s">
        <v>28</v>
      </c>
      <c r="AZ61" s="93" t="s">
        <v>28</v>
      </c>
      <c r="BA61" s="93" t="s">
        <v>28</v>
      </c>
      <c r="BB61" s="93" t="s">
        <v>28</v>
      </c>
      <c r="BC61" s="105" t="s">
        <v>230</v>
      </c>
      <c r="BD61" s="106">
        <v>9.4</v>
      </c>
      <c r="BE61" s="106">
        <v>8.6</v>
      </c>
      <c r="BF61" s="106">
        <v>7.4</v>
      </c>
    </row>
    <row r="62" spans="1:93" x14ac:dyDescent="0.3">
      <c r="A62" s="9"/>
      <c r="B62" t="s">
        <v>90</v>
      </c>
      <c r="C62" s="93">
        <v>31</v>
      </c>
      <c r="D62" s="103">
        <v>580</v>
      </c>
      <c r="E62" s="104">
        <v>5.3215690400000001E-2</v>
      </c>
      <c r="F62" s="94">
        <v>3.7388104899999997E-2</v>
      </c>
      <c r="G62" s="94">
        <v>7.5743601100000002E-2</v>
      </c>
      <c r="H62" s="94">
        <v>4.7017591599999999E-2</v>
      </c>
      <c r="I62" s="96">
        <v>5.3448275900000002E-2</v>
      </c>
      <c r="J62" s="94">
        <v>3.7588361100000002E-2</v>
      </c>
      <c r="K62" s="94">
        <v>7.6000073200000004E-2</v>
      </c>
      <c r="L62" s="94">
        <v>0.69927203240000002</v>
      </c>
      <c r="M62" s="94">
        <v>0.4912922468</v>
      </c>
      <c r="N62" s="94">
        <v>0.99529634040000003</v>
      </c>
      <c r="O62" s="103">
        <v>35</v>
      </c>
      <c r="P62" s="103">
        <v>586</v>
      </c>
      <c r="Q62" s="104">
        <v>5.9397235499999999E-2</v>
      </c>
      <c r="R62" s="94">
        <v>4.2606441500000002E-2</v>
      </c>
      <c r="S62" s="94">
        <v>8.2805121999999995E-2</v>
      </c>
      <c r="T62" s="94">
        <v>7.0468640299999996E-2</v>
      </c>
      <c r="U62" s="96">
        <v>5.9726962500000001E-2</v>
      </c>
      <c r="V62" s="94">
        <v>4.2883587200000003E-2</v>
      </c>
      <c r="W62" s="94">
        <v>8.3185905700000007E-2</v>
      </c>
      <c r="X62" s="94">
        <v>0.73592106589999995</v>
      </c>
      <c r="Y62" s="94">
        <v>0.52788614810000001</v>
      </c>
      <c r="Z62" s="94">
        <v>1.0259405693000001</v>
      </c>
      <c r="AA62" s="103">
        <v>35</v>
      </c>
      <c r="AB62" s="103">
        <v>611</v>
      </c>
      <c r="AC62" s="104">
        <v>5.7339310900000003E-2</v>
      </c>
      <c r="AD62" s="94">
        <v>4.1129507699999998E-2</v>
      </c>
      <c r="AE62" s="94">
        <v>7.9937659300000005E-2</v>
      </c>
      <c r="AF62" s="94">
        <v>3.5407650899999997E-2</v>
      </c>
      <c r="AG62" s="96">
        <v>5.7283142400000001E-2</v>
      </c>
      <c r="AH62" s="94">
        <v>4.1128939599999997E-2</v>
      </c>
      <c r="AI62" s="94">
        <v>7.9782227100000006E-2</v>
      </c>
      <c r="AJ62" s="94">
        <v>0.70003745750000002</v>
      </c>
      <c r="AK62" s="94">
        <v>0.502137112</v>
      </c>
      <c r="AL62" s="94">
        <v>0.97593352519999998</v>
      </c>
      <c r="AM62" s="94">
        <v>0.88273341699999996</v>
      </c>
      <c r="AN62" s="94">
        <v>0.9653531917</v>
      </c>
      <c r="AO62" s="94">
        <v>0.60423453049999998</v>
      </c>
      <c r="AP62" s="94">
        <v>1.542293162</v>
      </c>
      <c r="AQ62" s="94">
        <v>0.65590894850000003</v>
      </c>
      <c r="AR62" s="94">
        <v>1.1161601984</v>
      </c>
      <c r="AS62" s="94">
        <v>0.68831521529999995</v>
      </c>
      <c r="AT62" s="94">
        <v>1.8099463162</v>
      </c>
      <c r="AU62" s="93" t="s">
        <v>28</v>
      </c>
      <c r="AV62" s="93" t="s">
        <v>28</v>
      </c>
      <c r="AW62" s="93" t="s">
        <v>28</v>
      </c>
      <c r="AX62" s="93" t="s">
        <v>28</v>
      </c>
      <c r="AY62" s="93" t="s">
        <v>28</v>
      </c>
      <c r="AZ62" s="93" t="s">
        <v>28</v>
      </c>
      <c r="BA62" s="93" t="s">
        <v>28</v>
      </c>
      <c r="BB62" s="93" t="s">
        <v>28</v>
      </c>
      <c r="BC62" s="105" t="s">
        <v>28</v>
      </c>
      <c r="BD62" s="106">
        <v>6.2</v>
      </c>
      <c r="BE62" s="106">
        <v>7</v>
      </c>
      <c r="BF62" s="106">
        <v>7</v>
      </c>
    </row>
    <row r="63" spans="1:93" x14ac:dyDescent="0.3">
      <c r="A63" s="9"/>
      <c r="B63" t="s">
        <v>92</v>
      </c>
      <c r="C63" s="93">
        <v>28</v>
      </c>
      <c r="D63" s="103">
        <v>471</v>
      </c>
      <c r="E63" s="104">
        <v>5.9214803199999999E-2</v>
      </c>
      <c r="F63" s="94">
        <v>4.0847886100000001E-2</v>
      </c>
      <c r="G63" s="94">
        <v>8.5840253800000002E-2</v>
      </c>
      <c r="H63" s="94">
        <v>0.18539004949999999</v>
      </c>
      <c r="I63" s="96">
        <v>5.9447983000000003E-2</v>
      </c>
      <c r="J63" s="94">
        <v>4.10464075E-2</v>
      </c>
      <c r="K63" s="94">
        <v>8.6099195899999995E-2</v>
      </c>
      <c r="L63" s="94">
        <v>0.77810238799999998</v>
      </c>
      <c r="M63" s="94">
        <v>0.53675493370000005</v>
      </c>
      <c r="N63" s="94">
        <v>1.127969746</v>
      </c>
      <c r="O63" s="103">
        <v>41</v>
      </c>
      <c r="P63" s="103">
        <v>516</v>
      </c>
      <c r="Q63" s="104">
        <v>7.92526598E-2</v>
      </c>
      <c r="R63" s="94">
        <v>5.8296142500000002E-2</v>
      </c>
      <c r="S63" s="94">
        <v>0.10774270480000001</v>
      </c>
      <c r="T63" s="94">
        <v>0.90733295550000004</v>
      </c>
      <c r="U63" s="96">
        <v>7.94573643E-2</v>
      </c>
      <c r="V63" s="94">
        <v>5.8505784599999999E-2</v>
      </c>
      <c r="W63" s="94">
        <v>0.1079119405</v>
      </c>
      <c r="X63" s="94">
        <v>0.98192620149999998</v>
      </c>
      <c r="Y63" s="94">
        <v>0.72227872199999998</v>
      </c>
      <c r="Z63" s="94">
        <v>1.3349127364</v>
      </c>
      <c r="AA63" s="103">
        <v>48</v>
      </c>
      <c r="AB63" s="103">
        <v>527</v>
      </c>
      <c r="AC63" s="104">
        <v>9.1260094E-2</v>
      </c>
      <c r="AD63" s="94">
        <v>6.8696196200000004E-2</v>
      </c>
      <c r="AE63" s="94">
        <v>0.1212353118</v>
      </c>
      <c r="AF63" s="94">
        <v>0.4556576691</v>
      </c>
      <c r="AG63" s="96">
        <v>9.1081593899999994E-2</v>
      </c>
      <c r="AH63" s="94">
        <v>6.8638891699999996E-2</v>
      </c>
      <c r="AI63" s="94">
        <v>0.1208623355</v>
      </c>
      <c r="AJ63" s="94">
        <v>1.1141655389</v>
      </c>
      <c r="AK63" s="94">
        <v>0.83869006779999999</v>
      </c>
      <c r="AL63" s="94">
        <v>1.4801234635</v>
      </c>
      <c r="AM63" s="94">
        <v>0.50709753849999994</v>
      </c>
      <c r="AN63" s="94">
        <v>1.1515082815</v>
      </c>
      <c r="AO63" s="94">
        <v>0.75901157880000003</v>
      </c>
      <c r="AP63" s="94">
        <v>1.7469711391</v>
      </c>
      <c r="AQ63" s="94">
        <v>0.2344858282</v>
      </c>
      <c r="AR63" s="94">
        <v>1.3383926913999999</v>
      </c>
      <c r="AS63" s="94">
        <v>0.82775324220000002</v>
      </c>
      <c r="AT63" s="94">
        <v>2.1640446756</v>
      </c>
      <c r="AU63" s="93" t="s">
        <v>28</v>
      </c>
      <c r="AV63" s="93" t="s">
        <v>28</v>
      </c>
      <c r="AW63" s="93" t="s">
        <v>28</v>
      </c>
      <c r="AX63" s="93" t="s">
        <v>28</v>
      </c>
      <c r="AY63" s="93" t="s">
        <v>28</v>
      </c>
      <c r="AZ63" s="93" t="s">
        <v>28</v>
      </c>
      <c r="BA63" s="93" t="s">
        <v>28</v>
      </c>
      <c r="BB63" s="93" t="s">
        <v>28</v>
      </c>
      <c r="BC63" s="105" t="s">
        <v>28</v>
      </c>
      <c r="BD63" s="106">
        <v>5.6</v>
      </c>
      <c r="BE63" s="106">
        <v>8.1999999999999993</v>
      </c>
      <c r="BF63" s="106">
        <v>9.6</v>
      </c>
    </row>
    <row r="64" spans="1:93" x14ac:dyDescent="0.3">
      <c r="A64" s="9"/>
      <c r="B64" t="s">
        <v>95</v>
      </c>
      <c r="C64" s="93">
        <v>7</v>
      </c>
      <c r="D64" s="103">
        <v>173</v>
      </c>
      <c r="E64" s="104">
        <v>4.0371183300000002E-2</v>
      </c>
      <c r="F64" s="94">
        <v>1.9237455399999999E-2</v>
      </c>
      <c r="G64" s="94">
        <v>8.4721830400000003E-2</v>
      </c>
      <c r="H64" s="94">
        <v>9.3691380199999993E-2</v>
      </c>
      <c r="I64" s="96">
        <v>4.0462427699999998E-2</v>
      </c>
      <c r="J64" s="94">
        <v>1.9289812E-2</v>
      </c>
      <c r="K64" s="94">
        <v>8.4874236300000003E-2</v>
      </c>
      <c r="L64" s="94">
        <v>0.53049089819999995</v>
      </c>
      <c r="M64" s="94">
        <v>0.25278662140000002</v>
      </c>
      <c r="N64" s="94">
        <v>1.1132732877</v>
      </c>
      <c r="O64" s="103">
        <v>6</v>
      </c>
      <c r="P64" s="103">
        <v>142</v>
      </c>
      <c r="Q64" s="104">
        <v>4.2083141099999999E-2</v>
      </c>
      <c r="R64" s="94">
        <v>1.8898919899999998E-2</v>
      </c>
      <c r="S64" s="94">
        <v>9.3708570000000005E-2</v>
      </c>
      <c r="T64" s="94">
        <v>0.1108441953</v>
      </c>
      <c r="U64" s="96">
        <v>4.2253521099999997E-2</v>
      </c>
      <c r="V64" s="94">
        <v>1.8982846300000002E-2</v>
      </c>
      <c r="W64" s="94">
        <v>9.4051230299999997E-2</v>
      </c>
      <c r="X64" s="94">
        <v>0.52140254939999997</v>
      </c>
      <c r="Y64" s="94">
        <v>0.234154219</v>
      </c>
      <c r="Z64" s="94">
        <v>1.1610323301000001</v>
      </c>
      <c r="AA64" s="103">
        <v>10</v>
      </c>
      <c r="AB64" s="103">
        <v>208</v>
      </c>
      <c r="AC64" s="104">
        <v>4.7969088200000003E-2</v>
      </c>
      <c r="AD64" s="94">
        <v>2.5796689599999999E-2</v>
      </c>
      <c r="AE64" s="94">
        <v>8.9198787200000004E-2</v>
      </c>
      <c r="AF64" s="94">
        <v>9.0918257399999994E-2</v>
      </c>
      <c r="AG64" s="96">
        <v>4.8076923100000002E-2</v>
      </c>
      <c r="AH64" s="94">
        <v>2.58680149E-2</v>
      </c>
      <c r="AI64" s="94">
        <v>8.9353224100000003E-2</v>
      </c>
      <c r="AJ64" s="94">
        <v>0.58563938149999994</v>
      </c>
      <c r="AK64" s="94">
        <v>0.31494360020000001</v>
      </c>
      <c r="AL64" s="94">
        <v>1.0889996972</v>
      </c>
      <c r="AM64" s="94">
        <v>0.79987875119999996</v>
      </c>
      <c r="AN64" s="94">
        <v>1.1398647303</v>
      </c>
      <c r="AO64" s="94">
        <v>0.4142785417</v>
      </c>
      <c r="AP64" s="94">
        <v>3.1362754105000001</v>
      </c>
      <c r="AQ64" s="94">
        <v>0.9404939081</v>
      </c>
      <c r="AR64" s="94">
        <v>1.0424054398</v>
      </c>
      <c r="AS64" s="94">
        <v>0.35032520210000001</v>
      </c>
      <c r="AT64" s="94">
        <v>3.1017154756999998</v>
      </c>
      <c r="AU64" s="93" t="s">
        <v>28</v>
      </c>
      <c r="AV64" s="93" t="s">
        <v>28</v>
      </c>
      <c r="AW64" s="93" t="s">
        <v>28</v>
      </c>
      <c r="AX64" s="93" t="s">
        <v>28</v>
      </c>
      <c r="AY64" s="93" t="s">
        <v>28</v>
      </c>
      <c r="AZ64" s="93" t="s">
        <v>28</v>
      </c>
      <c r="BA64" s="93" t="s">
        <v>28</v>
      </c>
      <c r="BB64" s="93" t="s">
        <v>28</v>
      </c>
      <c r="BC64" s="105" t="s">
        <v>28</v>
      </c>
      <c r="BD64" s="106">
        <v>1.4</v>
      </c>
      <c r="BE64" s="106">
        <v>1.2</v>
      </c>
      <c r="BF64" s="106">
        <v>2</v>
      </c>
    </row>
    <row r="65" spans="1:93" x14ac:dyDescent="0.3">
      <c r="A65" s="9"/>
      <c r="B65" t="s">
        <v>94</v>
      </c>
      <c r="C65" s="93">
        <v>43</v>
      </c>
      <c r="D65" s="103">
        <v>481</v>
      </c>
      <c r="E65" s="104">
        <v>8.9117038699999998E-2</v>
      </c>
      <c r="F65" s="94">
        <v>6.6017505700000007E-2</v>
      </c>
      <c r="G65" s="94">
        <v>0.12029910100000001</v>
      </c>
      <c r="H65" s="94">
        <v>0.30236714510000001</v>
      </c>
      <c r="I65" s="96">
        <v>8.9397089400000004E-2</v>
      </c>
      <c r="J65" s="94">
        <v>6.6300432399999998E-2</v>
      </c>
      <c r="K65" s="94">
        <v>0.1205397809</v>
      </c>
      <c r="L65" s="94">
        <v>1.1710277995</v>
      </c>
      <c r="M65" s="94">
        <v>0.86749218309999998</v>
      </c>
      <c r="N65" s="94">
        <v>1.5807705636</v>
      </c>
      <c r="O65" s="103">
        <v>44</v>
      </c>
      <c r="P65" s="103">
        <v>489</v>
      </c>
      <c r="Q65" s="104">
        <v>8.9896588900000005E-2</v>
      </c>
      <c r="R65" s="94">
        <v>6.6829561199999998E-2</v>
      </c>
      <c r="S65" s="94">
        <v>0.120925479</v>
      </c>
      <c r="T65" s="94">
        <v>0.47620082339999997</v>
      </c>
      <c r="U65" s="96">
        <v>8.99795501E-2</v>
      </c>
      <c r="V65" s="94">
        <v>6.6960757300000007E-2</v>
      </c>
      <c r="W65" s="94">
        <v>0.1209114079</v>
      </c>
      <c r="X65" s="94">
        <v>1.1138025695</v>
      </c>
      <c r="Y65" s="94">
        <v>0.82800624460000005</v>
      </c>
      <c r="Z65" s="94">
        <v>1.4982449369999999</v>
      </c>
      <c r="AA65" s="103">
        <v>26</v>
      </c>
      <c r="AB65" s="103">
        <v>422</v>
      </c>
      <c r="AC65" s="104">
        <v>6.1585927700000001E-2</v>
      </c>
      <c r="AD65" s="94">
        <v>4.1897694399999998E-2</v>
      </c>
      <c r="AE65" s="94">
        <v>9.0525899899999998E-2</v>
      </c>
      <c r="AF65" s="94">
        <v>0.14677788110000001</v>
      </c>
      <c r="AG65" s="96">
        <v>6.1611374400000002E-2</v>
      </c>
      <c r="AH65" s="94">
        <v>4.1949475999999999E-2</v>
      </c>
      <c r="AI65" s="94">
        <v>9.0488888500000003E-2</v>
      </c>
      <c r="AJ65" s="94">
        <v>0.75188305519999998</v>
      </c>
      <c r="AK65" s="94">
        <v>0.51151566059999998</v>
      </c>
      <c r="AL65" s="94">
        <v>1.1052019953000001</v>
      </c>
      <c r="AM65" s="94">
        <v>0.1262599438</v>
      </c>
      <c r="AN65" s="94">
        <v>0.68507524539999998</v>
      </c>
      <c r="AO65" s="94">
        <v>0.42187154659999998</v>
      </c>
      <c r="AP65" s="94">
        <v>1.1124905094999999</v>
      </c>
      <c r="AQ65" s="94">
        <v>0.96760280740000004</v>
      </c>
      <c r="AR65" s="94">
        <v>1.0087474877</v>
      </c>
      <c r="AS65" s="94">
        <v>0.66260018180000002</v>
      </c>
      <c r="AT65" s="94">
        <v>1.5357247430000001</v>
      </c>
      <c r="AU65" s="93" t="s">
        <v>28</v>
      </c>
      <c r="AV65" s="93" t="s">
        <v>28</v>
      </c>
      <c r="AW65" s="93" t="s">
        <v>28</v>
      </c>
      <c r="AX65" s="93" t="s">
        <v>28</v>
      </c>
      <c r="AY65" s="93" t="s">
        <v>28</v>
      </c>
      <c r="AZ65" s="93" t="s">
        <v>28</v>
      </c>
      <c r="BA65" s="93" t="s">
        <v>28</v>
      </c>
      <c r="BB65" s="93" t="s">
        <v>28</v>
      </c>
      <c r="BC65" s="105" t="s">
        <v>28</v>
      </c>
      <c r="BD65" s="106">
        <v>8.6</v>
      </c>
      <c r="BE65" s="106">
        <v>8.8000000000000007</v>
      </c>
      <c r="BF65" s="106">
        <v>5.2</v>
      </c>
    </row>
    <row r="66" spans="1:93" x14ac:dyDescent="0.3">
      <c r="A66" s="9"/>
      <c r="B66" t="s">
        <v>93</v>
      </c>
      <c r="C66" s="93">
        <v>32</v>
      </c>
      <c r="D66" s="103">
        <v>510</v>
      </c>
      <c r="E66" s="104">
        <v>6.244765E-2</v>
      </c>
      <c r="F66" s="94">
        <v>4.4116590400000003E-2</v>
      </c>
      <c r="G66" s="94">
        <v>8.8395521000000005E-2</v>
      </c>
      <c r="H66" s="94">
        <v>0.26471583780000002</v>
      </c>
      <c r="I66" s="96">
        <v>6.2745097999999999E-2</v>
      </c>
      <c r="J66" s="94">
        <v>4.4371816299999998E-2</v>
      </c>
      <c r="K66" s="94">
        <v>8.8726305500000005E-2</v>
      </c>
      <c r="L66" s="94">
        <v>0.82058308069999997</v>
      </c>
      <c r="M66" s="94">
        <v>0.57970680480000003</v>
      </c>
      <c r="N66" s="94">
        <v>1.1615468144000001</v>
      </c>
      <c r="O66" s="103">
        <v>42</v>
      </c>
      <c r="P66" s="103">
        <v>458</v>
      </c>
      <c r="Q66" s="104">
        <v>9.1395026500000004E-2</v>
      </c>
      <c r="R66" s="94">
        <v>6.7472803799999995E-2</v>
      </c>
      <c r="S66" s="94">
        <v>0.123798781</v>
      </c>
      <c r="T66" s="94">
        <v>0.42204816119999999</v>
      </c>
      <c r="U66" s="96">
        <v>9.1703056800000002E-2</v>
      </c>
      <c r="V66" s="94">
        <v>6.7770480199999997E-2</v>
      </c>
      <c r="W66" s="94">
        <v>0.124087222</v>
      </c>
      <c r="X66" s="94">
        <v>1.1323679412000001</v>
      </c>
      <c r="Y66" s="94">
        <v>0.83597590479999995</v>
      </c>
      <c r="Z66" s="94">
        <v>1.5338446322999999</v>
      </c>
      <c r="AA66" s="103">
        <v>31</v>
      </c>
      <c r="AB66" s="103">
        <v>437</v>
      </c>
      <c r="AC66" s="104">
        <v>7.0379717300000005E-2</v>
      </c>
      <c r="AD66" s="94">
        <v>4.9450060499999997E-2</v>
      </c>
      <c r="AE66" s="94">
        <v>0.1001678168</v>
      </c>
      <c r="AF66" s="94">
        <v>0.39954229330000002</v>
      </c>
      <c r="AG66" s="96">
        <v>7.0938215099999993E-2</v>
      </c>
      <c r="AH66" s="94">
        <v>4.9888442599999999E-2</v>
      </c>
      <c r="AI66" s="94">
        <v>0.1008696624</v>
      </c>
      <c r="AJ66" s="94">
        <v>0.85924364249999996</v>
      </c>
      <c r="AK66" s="94">
        <v>0.60372010259999997</v>
      </c>
      <c r="AL66" s="94">
        <v>1.2229171002000001</v>
      </c>
      <c r="AM66" s="94">
        <v>0.2698308371</v>
      </c>
      <c r="AN66" s="94">
        <v>0.77006069150000001</v>
      </c>
      <c r="AO66" s="94">
        <v>0.48413817349999999</v>
      </c>
      <c r="AP66" s="94">
        <v>1.2248434456999999</v>
      </c>
      <c r="AQ66" s="94">
        <v>0.10457139679999999</v>
      </c>
      <c r="AR66" s="94">
        <v>1.4635462895</v>
      </c>
      <c r="AS66" s="94">
        <v>0.92399370380000001</v>
      </c>
      <c r="AT66" s="94">
        <v>2.3181627026</v>
      </c>
      <c r="AU66" s="93" t="s">
        <v>28</v>
      </c>
      <c r="AV66" s="93" t="s">
        <v>28</v>
      </c>
      <c r="AW66" s="93" t="s">
        <v>28</v>
      </c>
      <c r="AX66" s="93" t="s">
        <v>28</v>
      </c>
      <c r="AY66" s="93" t="s">
        <v>28</v>
      </c>
      <c r="AZ66" s="93" t="s">
        <v>28</v>
      </c>
      <c r="BA66" s="93" t="s">
        <v>28</v>
      </c>
      <c r="BB66" s="93" t="s">
        <v>28</v>
      </c>
      <c r="BC66" s="105" t="s">
        <v>28</v>
      </c>
      <c r="BD66" s="106">
        <v>6.4</v>
      </c>
      <c r="BE66" s="106">
        <v>8.4</v>
      </c>
      <c r="BF66" s="106">
        <v>6.2</v>
      </c>
      <c r="BQ66" s="46"/>
      <c r="CC66" s="4"/>
      <c r="CO66" s="4"/>
    </row>
    <row r="67" spans="1:93" x14ac:dyDescent="0.3">
      <c r="A67" s="9"/>
      <c r="B67" t="s">
        <v>133</v>
      </c>
      <c r="C67" s="93">
        <v>33</v>
      </c>
      <c r="D67" s="103">
        <v>581</v>
      </c>
      <c r="E67" s="104">
        <v>5.6459075800000001E-2</v>
      </c>
      <c r="F67" s="94">
        <v>4.0095916099999997E-2</v>
      </c>
      <c r="G67" s="94">
        <v>7.9500047700000007E-2</v>
      </c>
      <c r="H67" s="94">
        <v>8.7309431800000004E-2</v>
      </c>
      <c r="I67" s="96">
        <v>5.6798623100000001E-2</v>
      </c>
      <c r="J67" s="94">
        <v>4.0379658200000002E-2</v>
      </c>
      <c r="K67" s="94">
        <v>7.9893781400000002E-2</v>
      </c>
      <c r="L67" s="94">
        <v>0.74189120549999998</v>
      </c>
      <c r="M67" s="94">
        <v>0.52687379459999995</v>
      </c>
      <c r="N67" s="94">
        <v>1.0446573096</v>
      </c>
      <c r="O67" s="103">
        <v>37</v>
      </c>
      <c r="P67" s="103">
        <v>535</v>
      </c>
      <c r="Q67" s="104">
        <v>6.8669646599999995E-2</v>
      </c>
      <c r="R67" s="94">
        <v>4.9703447599999999E-2</v>
      </c>
      <c r="S67" s="94">
        <v>9.4873104299999997E-2</v>
      </c>
      <c r="T67" s="94">
        <v>0.3272257288</v>
      </c>
      <c r="U67" s="96">
        <v>6.9158878500000007E-2</v>
      </c>
      <c r="V67" s="94">
        <v>5.0108484799999999E-2</v>
      </c>
      <c r="W67" s="94">
        <v>9.5451907899999994E-2</v>
      </c>
      <c r="X67" s="94">
        <v>0.85080457220000005</v>
      </c>
      <c r="Y67" s="94">
        <v>0.61581677690000003</v>
      </c>
      <c r="Z67" s="94">
        <v>1.1754607007</v>
      </c>
      <c r="AA67" s="103">
        <v>26</v>
      </c>
      <c r="AB67" s="103">
        <v>498</v>
      </c>
      <c r="AC67" s="104">
        <v>5.1917997E-2</v>
      </c>
      <c r="AD67" s="94">
        <v>3.5319736099999999E-2</v>
      </c>
      <c r="AE67" s="94">
        <v>7.6316493599999993E-2</v>
      </c>
      <c r="AF67" s="94">
        <v>2.0353249E-2</v>
      </c>
      <c r="AG67" s="96">
        <v>5.2208835299999999E-2</v>
      </c>
      <c r="AH67" s="94">
        <v>3.5547547899999997E-2</v>
      </c>
      <c r="AI67" s="94">
        <v>7.6679339299999996E-2</v>
      </c>
      <c r="AJ67" s="94">
        <v>0.6338503566</v>
      </c>
      <c r="AK67" s="94">
        <v>0.43120745459999998</v>
      </c>
      <c r="AL67" s="94">
        <v>0.93172386129999996</v>
      </c>
      <c r="AM67" s="94">
        <v>0.2745227174</v>
      </c>
      <c r="AN67" s="94">
        <v>0.75605452470000001</v>
      </c>
      <c r="AO67" s="94">
        <v>0.45784287270000001</v>
      </c>
      <c r="AP67" s="94">
        <v>1.2485035333000001</v>
      </c>
      <c r="AQ67" s="94">
        <v>0.41352602100000002</v>
      </c>
      <c r="AR67" s="94">
        <v>1.2162729496</v>
      </c>
      <c r="AS67" s="94">
        <v>0.76071022690000001</v>
      </c>
      <c r="AT67" s="94">
        <v>1.9446562377000001</v>
      </c>
      <c r="AU67" s="93" t="s">
        <v>28</v>
      </c>
      <c r="AV67" s="93" t="s">
        <v>28</v>
      </c>
      <c r="AW67" s="93" t="s">
        <v>28</v>
      </c>
      <c r="AX67" s="93" t="s">
        <v>28</v>
      </c>
      <c r="AY67" s="93" t="s">
        <v>28</v>
      </c>
      <c r="AZ67" s="93" t="s">
        <v>28</v>
      </c>
      <c r="BA67" s="93" t="s">
        <v>28</v>
      </c>
      <c r="BB67" s="93" t="s">
        <v>28</v>
      </c>
      <c r="BC67" s="105" t="s">
        <v>28</v>
      </c>
      <c r="BD67" s="106">
        <v>6.6</v>
      </c>
      <c r="BE67" s="106">
        <v>7.4</v>
      </c>
      <c r="BF67" s="106">
        <v>5.2</v>
      </c>
      <c r="BQ67" s="46"/>
    </row>
    <row r="68" spans="1:93" x14ac:dyDescent="0.3">
      <c r="A68" s="9"/>
      <c r="B68" t="s">
        <v>96</v>
      </c>
      <c r="C68" s="93">
        <v>60</v>
      </c>
      <c r="D68" s="103">
        <v>743</v>
      </c>
      <c r="E68" s="104">
        <v>8.0493907599999998E-2</v>
      </c>
      <c r="F68" s="94">
        <v>6.2415235899999998E-2</v>
      </c>
      <c r="G68" s="94">
        <v>0.103809095</v>
      </c>
      <c r="H68" s="94">
        <v>0.66548348840000005</v>
      </c>
      <c r="I68" s="96">
        <v>8.07537012E-2</v>
      </c>
      <c r="J68" s="94">
        <v>6.2700757800000007E-2</v>
      </c>
      <c r="K68" s="94">
        <v>0.10400448869999999</v>
      </c>
      <c r="L68" s="94">
        <v>1.0577169619</v>
      </c>
      <c r="M68" s="94">
        <v>0.82015714880000001</v>
      </c>
      <c r="N68" s="94">
        <v>1.36408635</v>
      </c>
      <c r="O68" s="103">
        <v>60</v>
      </c>
      <c r="P68" s="103">
        <v>883</v>
      </c>
      <c r="Q68" s="104">
        <v>6.7806575999999993E-2</v>
      </c>
      <c r="R68" s="94">
        <v>5.25842922E-2</v>
      </c>
      <c r="S68" s="94">
        <v>8.7435459399999998E-2</v>
      </c>
      <c r="T68" s="94">
        <v>0.17924640780000001</v>
      </c>
      <c r="U68" s="96">
        <v>6.7950169899999996E-2</v>
      </c>
      <c r="V68" s="94">
        <v>5.2759527799999997E-2</v>
      </c>
      <c r="W68" s="94">
        <v>8.7514535800000001E-2</v>
      </c>
      <c r="X68" s="94">
        <v>0.84011128229999998</v>
      </c>
      <c r="Y68" s="94">
        <v>0.65150992379999995</v>
      </c>
      <c r="Z68" s="94">
        <v>1.0833096179999999</v>
      </c>
      <c r="AA68" s="103">
        <v>47</v>
      </c>
      <c r="AB68" s="103">
        <v>663</v>
      </c>
      <c r="AC68" s="104">
        <v>7.0824007100000003E-2</v>
      </c>
      <c r="AD68" s="94">
        <v>5.3154442599999997E-2</v>
      </c>
      <c r="AE68" s="94">
        <v>9.43672765E-2</v>
      </c>
      <c r="AF68" s="94">
        <v>0.32069177869999999</v>
      </c>
      <c r="AG68" s="96">
        <v>7.08898944E-2</v>
      </c>
      <c r="AH68" s="94">
        <v>5.3262779199999999E-2</v>
      </c>
      <c r="AI68" s="94">
        <v>9.4350636700000004E-2</v>
      </c>
      <c r="AJ68" s="94">
        <v>0.86466783629999999</v>
      </c>
      <c r="AK68" s="94">
        <v>0.64894572829999997</v>
      </c>
      <c r="AL68" s="94">
        <v>1.1521001442000001</v>
      </c>
      <c r="AM68" s="94">
        <v>0.82313454350000004</v>
      </c>
      <c r="AN68" s="94">
        <v>1.0445005675000001</v>
      </c>
      <c r="AO68" s="94">
        <v>0.71302035019999999</v>
      </c>
      <c r="AP68" s="94">
        <v>1.5300845695</v>
      </c>
      <c r="AQ68" s="94">
        <v>0.34749437659999999</v>
      </c>
      <c r="AR68" s="94">
        <v>0.84238146790000001</v>
      </c>
      <c r="AS68" s="94">
        <v>0.5889797873</v>
      </c>
      <c r="AT68" s="94">
        <v>1.2048062644999999</v>
      </c>
      <c r="AU68" s="93" t="s">
        <v>28</v>
      </c>
      <c r="AV68" s="93" t="s">
        <v>28</v>
      </c>
      <c r="AW68" s="93" t="s">
        <v>28</v>
      </c>
      <c r="AX68" s="93" t="s">
        <v>28</v>
      </c>
      <c r="AY68" s="93" t="s">
        <v>28</v>
      </c>
      <c r="AZ68" s="93" t="s">
        <v>28</v>
      </c>
      <c r="BA68" s="93" t="s">
        <v>28</v>
      </c>
      <c r="BB68" s="93" t="s">
        <v>28</v>
      </c>
      <c r="BC68" s="105" t="s">
        <v>28</v>
      </c>
      <c r="BD68" s="106">
        <v>12</v>
      </c>
      <c r="BE68" s="106">
        <v>12</v>
      </c>
      <c r="BF68" s="106">
        <v>9.4</v>
      </c>
    </row>
    <row r="69" spans="1:93" s="3" customFormat="1" x14ac:dyDescent="0.3">
      <c r="A69" s="9"/>
      <c r="B69" s="3" t="s">
        <v>184</v>
      </c>
      <c r="C69" s="99">
        <v>21</v>
      </c>
      <c r="D69" s="100">
        <v>349</v>
      </c>
      <c r="E69" s="95">
        <v>5.9807104600000001E-2</v>
      </c>
      <c r="F69" s="101">
        <v>3.8963443100000002E-2</v>
      </c>
      <c r="G69" s="101">
        <v>9.1801172400000006E-2</v>
      </c>
      <c r="H69" s="101">
        <v>0.27042676329999998</v>
      </c>
      <c r="I69" s="102">
        <v>6.0171919800000001E-2</v>
      </c>
      <c r="J69" s="101">
        <v>3.9232543299999999E-2</v>
      </c>
      <c r="K69" s="101">
        <v>9.2287158100000002E-2</v>
      </c>
      <c r="L69" s="101">
        <v>0.7858854274</v>
      </c>
      <c r="M69" s="101">
        <v>0.51199271989999995</v>
      </c>
      <c r="N69" s="101">
        <v>1.2062982166</v>
      </c>
      <c r="O69" s="100">
        <v>23</v>
      </c>
      <c r="P69" s="100">
        <v>351</v>
      </c>
      <c r="Q69" s="95">
        <v>6.5326373300000004E-2</v>
      </c>
      <c r="R69" s="101">
        <v>4.33780135E-2</v>
      </c>
      <c r="S69" s="101">
        <v>9.8380139899999997E-2</v>
      </c>
      <c r="T69" s="101">
        <v>0.31136863440000001</v>
      </c>
      <c r="U69" s="102">
        <v>6.5527065499999995E-2</v>
      </c>
      <c r="V69" s="101">
        <v>4.3544461899999998E-2</v>
      </c>
      <c r="W69" s="101">
        <v>9.86071736E-2</v>
      </c>
      <c r="X69" s="101">
        <v>0.80938201620000005</v>
      </c>
      <c r="Y69" s="101">
        <v>0.53744578669999998</v>
      </c>
      <c r="Z69" s="101">
        <v>1.2189122408999999</v>
      </c>
      <c r="AA69" s="100">
        <v>14</v>
      </c>
      <c r="AB69" s="100">
        <v>276</v>
      </c>
      <c r="AC69" s="95">
        <v>5.0672803299999999E-2</v>
      </c>
      <c r="AD69" s="101">
        <v>2.9992924899999999E-2</v>
      </c>
      <c r="AE69" s="101">
        <v>8.5611290000000007E-2</v>
      </c>
      <c r="AF69" s="101">
        <v>7.2695304799999999E-2</v>
      </c>
      <c r="AG69" s="102">
        <v>5.0724637699999998E-2</v>
      </c>
      <c r="AH69" s="101">
        <v>3.0041787699999999E-2</v>
      </c>
      <c r="AI69" s="101">
        <v>8.5646996000000003E-2</v>
      </c>
      <c r="AJ69" s="101">
        <v>0.61864818079999995</v>
      </c>
      <c r="AK69" s="101">
        <v>0.36617410589999999</v>
      </c>
      <c r="AL69" s="101">
        <v>1.0452010818999999</v>
      </c>
      <c r="AM69" s="101">
        <v>0.45366444340000001</v>
      </c>
      <c r="AN69" s="101">
        <v>0.77568676700000005</v>
      </c>
      <c r="AO69" s="101">
        <v>0.39915700809999999</v>
      </c>
      <c r="AP69" s="101">
        <v>1.5074017200000001</v>
      </c>
      <c r="AQ69" s="101">
        <v>0.76993618590000001</v>
      </c>
      <c r="AR69" s="101">
        <v>1.0922844991</v>
      </c>
      <c r="AS69" s="101">
        <v>0.60453506509999999</v>
      </c>
      <c r="AT69" s="101">
        <v>1.9735586832000001</v>
      </c>
      <c r="AU69" s="99" t="s">
        <v>28</v>
      </c>
      <c r="AV69" s="99" t="s">
        <v>28</v>
      </c>
      <c r="AW69" s="99" t="s">
        <v>28</v>
      </c>
      <c r="AX69" s="99" t="s">
        <v>28</v>
      </c>
      <c r="AY69" s="99" t="s">
        <v>28</v>
      </c>
      <c r="AZ69" s="99" t="s">
        <v>28</v>
      </c>
      <c r="BA69" s="99" t="s">
        <v>28</v>
      </c>
      <c r="BB69" s="99" t="s">
        <v>28</v>
      </c>
      <c r="BC69" s="97" t="s">
        <v>28</v>
      </c>
      <c r="BD69" s="98">
        <v>4.2</v>
      </c>
      <c r="BE69" s="98">
        <v>4.5999999999999996</v>
      </c>
      <c r="BF69" s="98">
        <v>2.8</v>
      </c>
      <c r="BG69" s="37"/>
      <c r="BH69" s="37"/>
      <c r="BI69" s="37"/>
      <c r="BJ69" s="37"/>
      <c r="BK69" s="37"/>
      <c r="BL69" s="37"/>
      <c r="BM69" s="37"/>
      <c r="BN69" s="37"/>
      <c r="BO69" s="37"/>
      <c r="BP69" s="37"/>
      <c r="BQ69" s="37"/>
      <c r="BR69" s="37"/>
      <c r="BS69" s="37"/>
      <c r="BT69" s="37"/>
      <c r="BU69" s="37"/>
      <c r="BV69" s="37"/>
      <c r="BW69" s="37"/>
    </row>
    <row r="70" spans="1:93" x14ac:dyDescent="0.3">
      <c r="A70" s="9"/>
      <c r="B70" t="s">
        <v>183</v>
      </c>
      <c r="C70" s="93" t="s">
        <v>28</v>
      </c>
      <c r="D70" s="103" t="s">
        <v>28</v>
      </c>
      <c r="E70" s="104" t="s">
        <v>28</v>
      </c>
      <c r="F70" s="94" t="s">
        <v>28</v>
      </c>
      <c r="G70" s="94" t="s">
        <v>28</v>
      </c>
      <c r="H70" s="94" t="s">
        <v>28</v>
      </c>
      <c r="I70" s="96" t="s">
        <v>28</v>
      </c>
      <c r="J70" s="94" t="s">
        <v>28</v>
      </c>
      <c r="K70" s="94" t="s">
        <v>28</v>
      </c>
      <c r="L70" s="94" t="s">
        <v>28</v>
      </c>
      <c r="M70" s="94" t="s">
        <v>28</v>
      </c>
      <c r="N70" s="94" t="s">
        <v>28</v>
      </c>
      <c r="O70" s="103">
        <v>6</v>
      </c>
      <c r="P70" s="103">
        <v>114</v>
      </c>
      <c r="Q70" s="104">
        <v>5.2352360100000002E-2</v>
      </c>
      <c r="R70" s="94">
        <v>2.35107461E-2</v>
      </c>
      <c r="S70" s="94">
        <v>0.116575186</v>
      </c>
      <c r="T70" s="94">
        <v>0.28922220040000002</v>
      </c>
      <c r="U70" s="96">
        <v>5.2631578900000003E-2</v>
      </c>
      <c r="V70" s="94">
        <v>2.3645299799999998E-2</v>
      </c>
      <c r="W70" s="94">
        <v>0.11715153239999999</v>
      </c>
      <c r="X70" s="94">
        <v>0.6486363262</v>
      </c>
      <c r="Y70" s="94">
        <v>0.29129391650000003</v>
      </c>
      <c r="Z70" s="94">
        <v>1.44434559</v>
      </c>
      <c r="AA70" s="103" t="s">
        <v>28</v>
      </c>
      <c r="AB70" s="103" t="s">
        <v>28</v>
      </c>
      <c r="AC70" s="104" t="s">
        <v>28</v>
      </c>
      <c r="AD70" s="94" t="s">
        <v>28</v>
      </c>
      <c r="AE70" s="94" t="s">
        <v>28</v>
      </c>
      <c r="AF70" s="94" t="s">
        <v>28</v>
      </c>
      <c r="AG70" s="96" t="s">
        <v>28</v>
      </c>
      <c r="AH70" s="94" t="s">
        <v>28</v>
      </c>
      <c r="AI70" s="94" t="s">
        <v>28</v>
      </c>
      <c r="AJ70" s="94" t="s">
        <v>28</v>
      </c>
      <c r="AK70" s="94" t="s">
        <v>28</v>
      </c>
      <c r="AL70" s="94" t="s">
        <v>28</v>
      </c>
      <c r="AM70" s="94">
        <v>0.82003003360000004</v>
      </c>
      <c r="AN70" s="94">
        <v>0.87130554869999999</v>
      </c>
      <c r="AO70" s="94">
        <v>0.26591326659999998</v>
      </c>
      <c r="AP70" s="94">
        <v>2.8549660903</v>
      </c>
      <c r="AQ70" s="94">
        <v>0.1718185364</v>
      </c>
      <c r="AR70" s="94">
        <v>2.6278895812999998</v>
      </c>
      <c r="AS70" s="94">
        <v>0.65722727749999998</v>
      </c>
      <c r="AT70" s="94">
        <v>10.507481791</v>
      </c>
      <c r="AU70" s="93" t="s">
        <v>28</v>
      </c>
      <c r="AV70" s="93" t="s">
        <v>28</v>
      </c>
      <c r="AW70" s="93" t="s">
        <v>28</v>
      </c>
      <c r="AX70" s="93" t="s">
        <v>28</v>
      </c>
      <c r="AY70" s="93" t="s">
        <v>28</v>
      </c>
      <c r="AZ70" s="93" t="s">
        <v>423</v>
      </c>
      <c r="BA70" s="93" t="s">
        <v>28</v>
      </c>
      <c r="BB70" s="93" t="s">
        <v>423</v>
      </c>
      <c r="BC70" s="105" t="s">
        <v>424</v>
      </c>
      <c r="BD70" s="106" t="s">
        <v>28</v>
      </c>
      <c r="BE70" s="106">
        <v>1.2</v>
      </c>
      <c r="BF70" s="106" t="s">
        <v>28</v>
      </c>
    </row>
    <row r="71" spans="1:93" x14ac:dyDescent="0.3">
      <c r="A71" s="9"/>
      <c r="B71" t="s">
        <v>185</v>
      </c>
      <c r="C71" s="93">
        <v>92</v>
      </c>
      <c r="D71" s="103">
        <v>1261</v>
      </c>
      <c r="E71" s="104">
        <v>7.2589685200000004E-2</v>
      </c>
      <c r="F71" s="94">
        <v>5.9074881400000001E-2</v>
      </c>
      <c r="G71" s="94">
        <v>8.9196326300000003E-2</v>
      </c>
      <c r="H71" s="94">
        <v>0.65308644989999998</v>
      </c>
      <c r="I71" s="96">
        <v>7.2957969900000003E-2</v>
      </c>
      <c r="J71" s="94">
        <v>5.94742324E-2</v>
      </c>
      <c r="K71" s="94">
        <v>8.9498681299999994E-2</v>
      </c>
      <c r="L71" s="94">
        <v>0.95385282770000002</v>
      </c>
      <c r="M71" s="94">
        <v>0.77626376959999999</v>
      </c>
      <c r="N71" s="94">
        <v>1.1720696656</v>
      </c>
      <c r="O71" s="103">
        <v>92</v>
      </c>
      <c r="P71" s="103">
        <v>1193</v>
      </c>
      <c r="Q71" s="104">
        <v>7.6877524599999997E-2</v>
      </c>
      <c r="R71" s="94">
        <v>6.2575103800000004E-2</v>
      </c>
      <c r="S71" s="94">
        <v>9.4448964799999993E-2</v>
      </c>
      <c r="T71" s="94">
        <v>0.64309305319999999</v>
      </c>
      <c r="U71" s="96">
        <v>7.7116512999999998E-2</v>
      </c>
      <c r="V71" s="94">
        <v>6.2864213799999999E-2</v>
      </c>
      <c r="W71" s="94">
        <v>9.4600031099999995E-2</v>
      </c>
      <c r="X71" s="94">
        <v>0.9524987036</v>
      </c>
      <c r="Y71" s="94">
        <v>0.77529428310000004</v>
      </c>
      <c r="Z71" s="94">
        <v>1.1702056884000001</v>
      </c>
      <c r="AA71" s="103">
        <v>99</v>
      </c>
      <c r="AB71" s="103">
        <v>1063</v>
      </c>
      <c r="AC71" s="104">
        <v>9.2924965900000003E-2</v>
      </c>
      <c r="AD71" s="94">
        <v>7.6186462199999999E-2</v>
      </c>
      <c r="AE71" s="94">
        <v>0.11334099290000001</v>
      </c>
      <c r="AF71" s="94">
        <v>0.21304040990000001</v>
      </c>
      <c r="AG71" s="96">
        <v>9.3132643500000001E-2</v>
      </c>
      <c r="AH71" s="94">
        <v>7.6480894100000002E-2</v>
      </c>
      <c r="AI71" s="94">
        <v>0.11340988339999999</v>
      </c>
      <c r="AJ71" s="94">
        <v>1.1344914307</v>
      </c>
      <c r="AK71" s="94">
        <v>0.93013634980000004</v>
      </c>
      <c r="AL71" s="94">
        <v>1.3837442292</v>
      </c>
      <c r="AM71" s="94">
        <v>0.1904889313</v>
      </c>
      <c r="AN71" s="94">
        <v>1.2087403488999999</v>
      </c>
      <c r="AO71" s="94">
        <v>0.91005685380000001</v>
      </c>
      <c r="AP71" s="94">
        <v>1.6054526977000001</v>
      </c>
      <c r="AQ71" s="94">
        <v>0.69710820259999995</v>
      </c>
      <c r="AR71" s="94">
        <v>1.0590695401000001</v>
      </c>
      <c r="AS71" s="94">
        <v>0.79326182050000005</v>
      </c>
      <c r="AT71" s="94">
        <v>1.4139446293</v>
      </c>
      <c r="AU71" s="93" t="s">
        <v>28</v>
      </c>
      <c r="AV71" s="93" t="s">
        <v>28</v>
      </c>
      <c r="AW71" s="93" t="s">
        <v>28</v>
      </c>
      <c r="AX71" s="93" t="s">
        <v>28</v>
      </c>
      <c r="AY71" s="93" t="s">
        <v>28</v>
      </c>
      <c r="AZ71" s="93" t="s">
        <v>28</v>
      </c>
      <c r="BA71" s="93" t="s">
        <v>28</v>
      </c>
      <c r="BB71" s="93" t="s">
        <v>28</v>
      </c>
      <c r="BC71" s="105" t="s">
        <v>28</v>
      </c>
      <c r="BD71" s="106">
        <v>18.399999999999999</v>
      </c>
      <c r="BE71" s="106">
        <v>18.399999999999999</v>
      </c>
      <c r="BF71" s="106">
        <v>19.8</v>
      </c>
    </row>
    <row r="72" spans="1:93" x14ac:dyDescent="0.3">
      <c r="A72" s="9"/>
      <c r="B72" t="s">
        <v>186</v>
      </c>
      <c r="C72" s="93">
        <v>32</v>
      </c>
      <c r="D72" s="103">
        <v>897</v>
      </c>
      <c r="E72" s="104">
        <v>3.5452329499999997E-2</v>
      </c>
      <c r="F72" s="94">
        <v>2.5045913699999998E-2</v>
      </c>
      <c r="G72" s="94">
        <v>5.0182544099999997E-2</v>
      </c>
      <c r="H72" s="94">
        <v>1.64223E-5</v>
      </c>
      <c r="I72" s="96">
        <v>3.56744705E-2</v>
      </c>
      <c r="J72" s="94">
        <v>2.5228123000000002E-2</v>
      </c>
      <c r="K72" s="94">
        <v>5.0446394399999997E-2</v>
      </c>
      <c r="L72" s="94">
        <v>0.465855509</v>
      </c>
      <c r="M72" s="94">
        <v>0.32911171220000002</v>
      </c>
      <c r="N72" s="94">
        <v>0.6594154726</v>
      </c>
      <c r="O72" s="103">
        <v>44</v>
      </c>
      <c r="P72" s="103">
        <v>840</v>
      </c>
      <c r="Q72" s="104">
        <v>5.2068867800000002E-2</v>
      </c>
      <c r="R72" s="94">
        <v>3.8706467100000003E-2</v>
      </c>
      <c r="S72" s="94">
        <v>7.0044289600000004E-2</v>
      </c>
      <c r="T72" s="94">
        <v>3.769863E-3</v>
      </c>
      <c r="U72" s="96">
        <v>5.23809524E-2</v>
      </c>
      <c r="V72" s="94">
        <v>3.89807265E-2</v>
      </c>
      <c r="W72" s="94">
        <v>7.0387712500000005E-2</v>
      </c>
      <c r="X72" s="94">
        <v>0.64512390740000003</v>
      </c>
      <c r="Y72" s="94">
        <v>0.47956616619999998</v>
      </c>
      <c r="Z72" s="94">
        <v>0.86783615120000002</v>
      </c>
      <c r="AA72" s="103">
        <v>46</v>
      </c>
      <c r="AB72" s="103">
        <v>783</v>
      </c>
      <c r="AC72" s="104">
        <v>5.86444089E-2</v>
      </c>
      <c r="AD72" s="94">
        <v>4.3877019900000001E-2</v>
      </c>
      <c r="AE72" s="94">
        <v>7.8381957200000005E-2</v>
      </c>
      <c r="AF72" s="94">
        <v>2.39875175E-2</v>
      </c>
      <c r="AG72" s="96">
        <v>5.8748403599999999E-2</v>
      </c>
      <c r="AH72" s="94">
        <v>4.4004110700000001E-2</v>
      </c>
      <c r="AI72" s="94">
        <v>7.8433011499999997E-2</v>
      </c>
      <c r="AJ72" s="94">
        <v>0.71597098579999996</v>
      </c>
      <c r="AK72" s="94">
        <v>0.53568061779999998</v>
      </c>
      <c r="AL72" s="94">
        <v>0.95694045189999999</v>
      </c>
      <c r="AM72" s="94">
        <v>0.57278492010000004</v>
      </c>
      <c r="AN72" s="94">
        <v>1.1262854651</v>
      </c>
      <c r="AO72" s="94">
        <v>0.74498882129999999</v>
      </c>
      <c r="AP72" s="94">
        <v>1.7027355480999999</v>
      </c>
      <c r="AQ72" s="94">
        <v>9.80364242E-2</v>
      </c>
      <c r="AR72" s="94">
        <v>1.4687008854000001</v>
      </c>
      <c r="AS72" s="94">
        <v>0.93148008969999996</v>
      </c>
      <c r="AT72" s="94">
        <v>2.3157578079999999</v>
      </c>
      <c r="AU72" s="93">
        <v>1</v>
      </c>
      <c r="AV72" s="93">
        <v>2</v>
      </c>
      <c r="AW72" s="93" t="s">
        <v>28</v>
      </c>
      <c r="AX72" s="93" t="s">
        <v>28</v>
      </c>
      <c r="AY72" s="93" t="s">
        <v>28</v>
      </c>
      <c r="AZ72" s="93" t="s">
        <v>28</v>
      </c>
      <c r="BA72" s="93" t="s">
        <v>28</v>
      </c>
      <c r="BB72" s="93" t="s">
        <v>28</v>
      </c>
      <c r="BC72" s="105" t="s">
        <v>450</v>
      </c>
      <c r="BD72" s="106">
        <v>6.4</v>
      </c>
      <c r="BE72" s="106">
        <v>8.8000000000000007</v>
      </c>
      <c r="BF72" s="106">
        <v>9.1999999999999993</v>
      </c>
    </row>
    <row r="73" spans="1:93" x14ac:dyDescent="0.3">
      <c r="A73" s="9"/>
      <c r="B73" t="s">
        <v>188</v>
      </c>
      <c r="C73" s="93">
        <v>8</v>
      </c>
      <c r="D73" s="103">
        <v>162</v>
      </c>
      <c r="E73" s="104">
        <v>4.9045086000000002E-2</v>
      </c>
      <c r="F73" s="94">
        <v>2.45145945E-2</v>
      </c>
      <c r="G73" s="94">
        <v>9.8121976400000005E-2</v>
      </c>
      <c r="H73" s="94">
        <v>0.2143552078</v>
      </c>
      <c r="I73" s="96">
        <v>4.9382716E-2</v>
      </c>
      <c r="J73" s="94">
        <v>2.46961799E-2</v>
      </c>
      <c r="K73" s="94">
        <v>9.8746148199999995E-2</v>
      </c>
      <c r="L73" s="94">
        <v>0.64446889169999999</v>
      </c>
      <c r="M73" s="94">
        <v>0.32212999980000001</v>
      </c>
      <c r="N73" s="94">
        <v>1.2893557031</v>
      </c>
      <c r="O73" s="103" t="s">
        <v>28</v>
      </c>
      <c r="P73" s="103" t="s">
        <v>28</v>
      </c>
      <c r="Q73" s="104" t="s">
        <v>28</v>
      </c>
      <c r="R73" s="94" t="s">
        <v>28</v>
      </c>
      <c r="S73" s="94" t="s">
        <v>28</v>
      </c>
      <c r="T73" s="94" t="s">
        <v>28</v>
      </c>
      <c r="U73" s="96" t="s">
        <v>28</v>
      </c>
      <c r="V73" s="94" t="s">
        <v>28</v>
      </c>
      <c r="W73" s="94" t="s">
        <v>28</v>
      </c>
      <c r="X73" s="94" t="s">
        <v>28</v>
      </c>
      <c r="Y73" s="94" t="s">
        <v>28</v>
      </c>
      <c r="Z73" s="94" t="s">
        <v>28</v>
      </c>
      <c r="AA73" s="103">
        <v>10</v>
      </c>
      <c r="AB73" s="103">
        <v>178</v>
      </c>
      <c r="AC73" s="104">
        <v>5.6091705899999997E-2</v>
      </c>
      <c r="AD73" s="94">
        <v>3.01644862E-2</v>
      </c>
      <c r="AE73" s="94">
        <v>0.104304096</v>
      </c>
      <c r="AF73" s="94">
        <v>0.23158618040000001</v>
      </c>
      <c r="AG73" s="96">
        <v>5.6179775299999998E-2</v>
      </c>
      <c r="AH73" s="94">
        <v>3.0227792699999999E-2</v>
      </c>
      <c r="AI73" s="94">
        <v>0.1044127562</v>
      </c>
      <c r="AJ73" s="94">
        <v>0.68480584379999998</v>
      </c>
      <c r="AK73" s="94">
        <v>0.36826864390000003</v>
      </c>
      <c r="AL73" s="94">
        <v>1.2734156205</v>
      </c>
      <c r="AM73" s="94">
        <v>9.4270517799999995E-2</v>
      </c>
      <c r="AN73" s="94">
        <v>2.6910648699999999</v>
      </c>
      <c r="AO73" s="94">
        <v>0.84400187169999996</v>
      </c>
      <c r="AP73" s="94">
        <v>8.5803484296000008</v>
      </c>
      <c r="AQ73" s="94">
        <v>0.16231367499999999</v>
      </c>
      <c r="AR73" s="94">
        <v>0.42499026359999997</v>
      </c>
      <c r="AS73" s="94">
        <v>0.12797521149999999</v>
      </c>
      <c r="AT73" s="94">
        <v>1.4113414783</v>
      </c>
      <c r="AU73" s="93" t="s">
        <v>28</v>
      </c>
      <c r="AV73" s="93" t="s">
        <v>28</v>
      </c>
      <c r="AW73" s="93" t="s">
        <v>28</v>
      </c>
      <c r="AX73" s="93" t="s">
        <v>28</v>
      </c>
      <c r="AY73" s="93" t="s">
        <v>28</v>
      </c>
      <c r="AZ73" s="93" t="s">
        <v>28</v>
      </c>
      <c r="BA73" s="93" t="s">
        <v>423</v>
      </c>
      <c r="BB73" s="93" t="s">
        <v>28</v>
      </c>
      <c r="BC73" s="105" t="s">
        <v>424</v>
      </c>
      <c r="BD73" s="106">
        <v>1.6</v>
      </c>
      <c r="BE73" s="106" t="s">
        <v>28</v>
      </c>
      <c r="BF73" s="106">
        <v>2</v>
      </c>
    </row>
    <row r="74" spans="1:93" x14ac:dyDescent="0.3">
      <c r="A74" s="9"/>
      <c r="B74" t="s">
        <v>187</v>
      </c>
      <c r="C74" s="93"/>
      <c r="D74" s="103"/>
      <c r="E74" s="104"/>
      <c r="F74" s="94"/>
      <c r="G74" s="94"/>
      <c r="H74" s="94"/>
      <c r="I74" s="96"/>
      <c r="J74" s="94"/>
      <c r="K74" s="94"/>
      <c r="L74" s="94"/>
      <c r="M74" s="94"/>
      <c r="N74" s="94"/>
      <c r="O74" s="103" t="s">
        <v>28</v>
      </c>
      <c r="P74" s="103" t="s">
        <v>28</v>
      </c>
      <c r="Q74" s="104" t="s">
        <v>28</v>
      </c>
      <c r="R74" s="94" t="s">
        <v>28</v>
      </c>
      <c r="S74" s="94" t="s">
        <v>28</v>
      </c>
      <c r="T74" s="94" t="s">
        <v>28</v>
      </c>
      <c r="U74" s="96" t="s">
        <v>28</v>
      </c>
      <c r="V74" s="94" t="s">
        <v>28</v>
      </c>
      <c r="W74" s="94" t="s">
        <v>28</v>
      </c>
      <c r="X74" s="94" t="s">
        <v>28</v>
      </c>
      <c r="Y74" s="94" t="s">
        <v>28</v>
      </c>
      <c r="Z74" s="94" t="s">
        <v>28</v>
      </c>
      <c r="AA74" s="103" t="s">
        <v>28</v>
      </c>
      <c r="AB74" s="103" t="s">
        <v>28</v>
      </c>
      <c r="AC74" s="104" t="s">
        <v>28</v>
      </c>
      <c r="AD74" s="94" t="s">
        <v>28</v>
      </c>
      <c r="AE74" s="94" t="s">
        <v>28</v>
      </c>
      <c r="AF74" s="94" t="s">
        <v>28</v>
      </c>
      <c r="AG74" s="96" t="s">
        <v>28</v>
      </c>
      <c r="AH74" s="94" t="s">
        <v>28</v>
      </c>
      <c r="AI74" s="94" t="s">
        <v>28</v>
      </c>
      <c r="AJ74" s="94" t="s">
        <v>28</v>
      </c>
      <c r="AK74" s="94" t="s">
        <v>28</v>
      </c>
      <c r="AL74" s="94" t="s">
        <v>28</v>
      </c>
      <c r="AM74" s="94">
        <v>0.67569575169999996</v>
      </c>
      <c r="AN74" s="94">
        <v>1.3239720129999999</v>
      </c>
      <c r="AO74" s="94">
        <v>0.35552476329999999</v>
      </c>
      <c r="AP74" s="94">
        <v>4.9304635638000001</v>
      </c>
      <c r="AQ74" s="94">
        <v>0.15142733789999999</v>
      </c>
      <c r="AR74" s="94">
        <v>0.42798466429999998</v>
      </c>
      <c r="AS74" s="94">
        <v>0.1342300287</v>
      </c>
      <c r="AT74" s="94">
        <v>1.3646042883</v>
      </c>
      <c r="AU74" s="93" t="s">
        <v>28</v>
      </c>
      <c r="AV74" s="93" t="s">
        <v>28</v>
      </c>
      <c r="AW74" s="93" t="s">
        <v>28</v>
      </c>
      <c r="AX74" s="93" t="s">
        <v>28</v>
      </c>
      <c r="AY74" s="93" t="s">
        <v>28</v>
      </c>
      <c r="AZ74" s="93" t="s">
        <v>423</v>
      </c>
      <c r="BA74" s="93" t="s">
        <v>423</v>
      </c>
      <c r="BB74" s="93" t="s">
        <v>423</v>
      </c>
      <c r="BC74" s="105" t="s">
        <v>424</v>
      </c>
      <c r="BD74" s="106"/>
      <c r="BE74" s="106" t="s">
        <v>28</v>
      </c>
      <c r="BF74" s="106" t="s">
        <v>28</v>
      </c>
    </row>
    <row r="75" spans="1:93" x14ac:dyDescent="0.3">
      <c r="A75" s="9"/>
      <c r="B75" t="s">
        <v>189</v>
      </c>
      <c r="C75" s="93">
        <v>25</v>
      </c>
      <c r="D75" s="103">
        <v>221</v>
      </c>
      <c r="E75" s="104">
        <v>0.1120836018</v>
      </c>
      <c r="F75" s="94">
        <v>7.5667302300000003E-2</v>
      </c>
      <c r="G75" s="94">
        <v>0.16602592399999999</v>
      </c>
      <c r="H75" s="94">
        <v>5.3431503900000003E-2</v>
      </c>
      <c r="I75" s="96">
        <v>0.1131221719</v>
      </c>
      <c r="J75" s="94">
        <v>7.6437667500000001E-2</v>
      </c>
      <c r="K75" s="94">
        <v>0.16741256239999999</v>
      </c>
      <c r="L75" s="94">
        <v>1.4728161464</v>
      </c>
      <c r="M75" s="94">
        <v>0.99429374940000004</v>
      </c>
      <c r="N75" s="94">
        <v>2.1816363649000001</v>
      </c>
      <c r="O75" s="103">
        <v>17</v>
      </c>
      <c r="P75" s="103">
        <v>289</v>
      </c>
      <c r="Q75" s="104">
        <v>5.8403728799999999E-2</v>
      </c>
      <c r="R75" s="94">
        <v>3.6282181599999998E-2</v>
      </c>
      <c r="S75" s="94">
        <v>9.4012966899999995E-2</v>
      </c>
      <c r="T75" s="94">
        <v>0.1828971305</v>
      </c>
      <c r="U75" s="96">
        <v>5.8823529399999998E-2</v>
      </c>
      <c r="V75" s="94">
        <v>3.6568267100000003E-2</v>
      </c>
      <c r="W75" s="94">
        <v>9.4623231799999999E-2</v>
      </c>
      <c r="X75" s="94">
        <v>0.7236116963</v>
      </c>
      <c r="Y75" s="94">
        <v>0.44952970460000002</v>
      </c>
      <c r="Z75" s="94">
        <v>1.1648037531</v>
      </c>
      <c r="AA75" s="103">
        <v>15</v>
      </c>
      <c r="AB75" s="103">
        <v>287</v>
      </c>
      <c r="AC75" s="104">
        <v>5.2106282499999997E-2</v>
      </c>
      <c r="AD75" s="94">
        <v>3.1392294699999997E-2</v>
      </c>
      <c r="AE75" s="94">
        <v>8.6488251399999994E-2</v>
      </c>
      <c r="AF75" s="94">
        <v>8.0196610000000002E-2</v>
      </c>
      <c r="AG75" s="96">
        <v>5.2264808400000001E-2</v>
      </c>
      <c r="AH75" s="94">
        <v>3.15086698E-2</v>
      </c>
      <c r="AI75" s="94">
        <v>8.6693923000000006E-2</v>
      </c>
      <c r="AJ75" s="94">
        <v>0.63614907460000003</v>
      </c>
      <c r="AK75" s="94">
        <v>0.38325856829999999</v>
      </c>
      <c r="AL75" s="94">
        <v>1.0559076262</v>
      </c>
      <c r="AM75" s="94">
        <v>0.74739610550000002</v>
      </c>
      <c r="AN75" s="94">
        <v>0.89217390100000005</v>
      </c>
      <c r="AO75" s="94">
        <v>0.44556734809999998</v>
      </c>
      <c r="AP75" s="94">
        <v>1.7864286354000001</v>
      </c>
      <c r="AQ75" s="94">
        <v>3.8115464000000002E-2</v>
      </c>
      <c r="AR75" s="94">
        <v>0.52107291229999997</v>
      </c>
      <c r="AS75" s="94">
        <v>0.28139264000000003</v>
      </c>
      <c r="AT75" s="94">
        <v>0.964904341</v>
      </c>
      <c r="AU75" s="93" t="s">
        <v>28</v>
      </c>
      <c r="AV75" s="93" t="s">
        <v>28</v>
      </c>
      <c r="AW75" s="93" t="s">
        <v>28</v>
      </c>
      <c r="AX75" s="93" t="s">
        <v>28</v>
      </c>
      <c r="AY75" s="93" t="s">
        <v>28</v>
      </c>
      <c r="AZ75" s="93" t="s">
        <v>28</v>
      </c>
      <c r="BA75" s="93" t="s">
        <v>28</v>
      </c>
      <c r="BB75" s="93" t="s">
        <v>28</v>
      </c>
      <c r="BC75" s="105" t="s">
        <v>28</v>
      </c>
      <c r="BD75" s="106">
        <v>5</v>
      </c>
      <c r="BE75" s="106">
        <v>3.4</v>
      </c>
      <c r="BF75" s="106">
        <v>3</v>
      </c>
      <c r="BQ75" s="46"/>
      <c r="CC75" s="4"/>
      <c r="CO75" s="4"/>
    </row>
    <row r="76" spans="1:93" x14ac:dyDescent="0.3">
      <c r="A76" s="9"/>
      <c r="B76" t="s">
        <v>190</v>
      </c>
      <c r="C76" s="93">
        <v>47</v>
      </c>
      <c r="D76" s="103">
        <v>650</v>
      </c>
      <c r="E76" s="104">
        <v>7.1779280599999995E-2</v>
      </c>
      <c r="F76" s="94">
        <v>5.3862992800000002E-2</v>
      </c>
      <c r="G76" s="94">
        <v>9.5655010299999996E-2</v>
      </c>
      <c r="H76" s="94">
        <v>0.68981374880000002</v>
      </c>
      <c r="I76" s="96">
        <v>7.2307692300000004E-2</v>
      </c>
      <c r="J76" s="94">
        <v>5.4328034800000001E-2</v>
      </c>
      <c r="K76" s="94">
        <v>9.6237649499999994E-2</v>
      </c>
      <c r="L76" s="94">
        <v>0.94320383929999996</v>
      </c>
      <c r="M76" s="94">
        <v>0.70777780320000006</v>
      </c>
      <c r="N76" s="94">
        <v>1.2569389412</v>
      </c>
      <c r="O76" s="103">
        <v>60</v>
      </c>
      <c r="P76" s="103">
        <v>667</v>
      </c>
      <c r="Q76" s="104">
        <v>8.9421674699999995E-2</v>
      </c>
      <c r="R76" s="94">
        <v>6.9342433100000003E-2</v>
      </c>
      <c r="S76" s="94">
        <v>0.1153151907</v>
      </c>
      <c r="T76" s="94">
        <v>0.42961688910000001</v>
      </c>
      <c r="U76" s="96">
        <v>8.9955022499999995E-2</v>
      </c>
      <c r="V76" s="94">
        <v>6.9845072100000002E-2</v>
      </c>
      <c r="W76" s="94">
        <v>0.1158550751</v>
      </c>
      <c r="X76" s="94">
        <v>1.1079184673</v>
      </c>
      <c r="Y76" s="94">
        <v>0.85914027579999996</v>
      </c>
      <c r="Z76" s="94">
        <v>1.4287344742999999</v>
      </c>
      <c r="AA76" s="103">
        <v>47</v>
      </c>
      <c r="AB76" s="103">
        <v>664</v>
      </c>
      <c r="AC76" s="104">
        <v>7.0343773700000001E-2</v>
      </c>
      <c r="AD76" s="94">
        <v>5.2790107000000003E-2</v>
      </c>
      <c r="AE76" s="94">
        <v>9.3734352500000007E-2</v>
      </c>
      <c r="AF76" s="94">
        <v>0.29869626830000001</v>
      </c>
      <c r="AG76" s="96">
        <v>7.0783132499999998E-2</v>
      </c>
      <c r="AH76" s="94">
        <v>5.3182564199999997E-2</v>
      </c>
      <c r="AI76" s="94">
        <v>9.4208542399999998E-2</v>
      </c>
      <c r="AJ76" s="94">
        <v>0.85880481900000005</v>
      </c>
      <c r="AK76" s="94">
        <v>0.64449767099999999</v>
      </c>
      <c r="AL76" s="94">
        <v>1.144372975</v>
      </c>
      <c r="AM76" s="94">
        <v>0.2179763438</v>
      </c>
      <c r="AN76" s="94">
        <v>0.78665238579999996</v>
      </c>
      <c r="AO76" s="94">
        <v>0.53700224490000004</v>
      </c>
      <c r="AP76" s="94">
        <v>1.1523638533</v>
      </c>
      <c r="AQ76" s="94">
        <v>0.25923543729999998</v>
      </c>
      <c r="AR76" s="94">
        <v>1.2457867208</v>
      </c>
      <c r="AS76" s="94">
        <v>0.85042157070000002</v>
      </c>
      <c r="AT76" s="94">
        <v>1.8249590641</v>
      </c>
      <c r="AU76" s="93" t="s">
        <v>28</v>
      </c>
      <c r="AV76" s="93" t="s">
        <v>28</v>
      </c>
      <c r="AW76" s="93" t="s">
        <v>28</v>
      </c>
      <c r="AX76" s="93" t="s">
        <v>28</v>
      </c>
      <c r="AY76" s="93" t="s">
        <v>28</v>
      </c>
      <c r="AZ76" s="93" t="s">
        <v>28</v>
      </c>
      <c r="BA76" s="93" t="s">
        <v>28</v>
      </c>
      <c r="BB76" s="93" t="s">
        <v>28</v>
      </c>
      <c r="BC76" s="105" t="s">
        <v>28</v>
      </c>
      <c r="BD76" s="106">
        <v>9.4</v>
      </c>
      <c r="BE76" s="106">
        <v>12</v>
      </c>
      <c r="BF76" s="106">
        <v>9.4</v>
      </c>
      <c r="BQ76" s="46"/>
      <c r="CC76" s="4"/>
      <c r="CO76" s="4"/>
    </row>
    <row r="77" spans="1:93" x14ac:dyDescent="0.3">
      <c r="A77" s="9"/>
      <c r="B77" t="s">
        <v>193</v>
      </c>
      <c r="C77" s="93">
        <v>37</v>
      </c>
      <c r="D77" s="103">
        <v>680</v>
      </c>
      <c r="E77" s="104">
        <v>5.3980977499999999E-2</v>
      </c>
      <c r="F77" s="94">
        <v>3.9068114299999998E-2</v>
      </c>
      <c r="G77" s="94">
        <v>7.4586295900000002E-2</v>
      </c>
      <c r="H77" s="94">
        <v>3.7353386500000002E-2</v>
      </c>
      <c r="I77" s="96">
        <v>5.4411764699999997E-2</v>
      </c>
      <c r="J77" s="94">
        <v>3.94235873E-2</v>
      </c>
      <c r="K77" s="94">
        <v>7.5098192300000005E-2</v>
      </c>
      <c r="L77" s="94">
        <v>0.70932816279999999</v>
      </c>
      <c r="M77" s="94">
        <v>0.51336813479999999</v>
      </c>
      <c r="N77" s="94">
        <v>0.98008896219999997</v>
      </c>
      <c r="O77" s="103">
        <v>44</v>
      </c>
      <c r="P77" s="103">
        <v>701</v>
      </c>
      <c r="Q77" s="104">
        <v>6.2374971899999999E-2</v>
      </c>
      <c r="R77" s="94">
        <v>4.6368026600000001E-2</v>
      </c>
      <c r="S77" s="94">
        <v>8.3907757299999997E-2</v>
      </c>
      <c r="T77" s="94">
        <v>8.8515913599999996E-2</v>
      </c>
      <c r="U77" s="96">
        <v>6.2767475000000003E-2</v>
      </c>
      <c r="V77" s="94">
        <v>4.6710143099999997E-2</v>
      </c>
      <c r="W77" s="94">
        <v>8.4344762500000003E-2</v>
      </c>
      <c r="X77" s="94">
        <v>0.77281468399999997</v>
      </c>
      <c r="Y77" s="94">
        <v>0.57449151009999999</v>
      </c>
      <c r="Z77" s="94">
        <v>1.0396020225</v>
      </c>
      <c r="AA77" s="103">
        <v>28</v>
      </c>
      <c r="AB77" s="103">
        <v>565</v>
      </c>
      <c r="AC77" s="104">
        <v>4.92556803E-2</v>
      </c>
      <c r="AD77" s="94">
        <v>3.39787956E-2</v>
      </c>
      <c r="AE77" s="94">
        <v>7.1401060500000002E-2</v>
      </c>
      <c r="AF77" s="94">
        <v>7.2590399E-3</v>
      </c>
      <c r="AG77" s="96">
        <v>4.9557522100000001E-2</v>
      </c>
      <c r="AH77" s="94">
        <v>3.42174477E-2</v>
      </c>
      <c r="AI77" s="94">
        <v>7.1774727900000002E-2</v>
      </c>
      <c r="AJ77" s="94">
        <v>0.60134697589999997</v>
      </c>
      <c r="AK77" s="94">
        <v>0.41483633689999999</v>
      </c>
      <c r="AL77" s="94">
        <v>0.87171289809999997</v>
      </c>
      <c r="AM77" s="94">
        <v>0.32866775660000003</v>
      </c>
      <c r="AN77" s="94">
        <v>0.78967058109999999</v>
      </c>
      <c r="AO77" s="94">
        <v>0.49166568840000002</v>
      </c>
      <c r="AP77" s="94">
        <v>1.2683000692999999</v>
      </c>
      <c r="AQ77" s="94">
        <v>0.51701683499999995</v>
      </c>
      <c r="AR77" s="94">
        <v>1.1554991171</v>
      </c>
      <c r="AS77" s="94">
        <v>0.74627680119999995</v>
      </c>
      <c r="AT77" s="94">
        <v>1.789119275</v>
      </c>
      <c r="AU77" s="93" t="s">
        <v>28</v>
      </c>
      <c r="AV77" s="93" t="s">
        <v>28</v>
      </c>
      <c r="AW77" s="93" t="s">
        <v>28</v>
      </c>
      <c r="AX77" s="93" t="s">
        <v>28</v>
      </c>
      <c r="AY77" s="93" t="s">
        <v>28</v>
      </c>
      <c r="AZ77" s="93" t="s">
        <v>28</v>
      </c>
      <c r="BA77" s="93" t="s">
        <v>28</v>
      </c>
      <c r="BB77" s="93" t="s">
        <v>28</v>
      </c>
      <c r="BC77" s="105" t="s">
        <v>28</v>
      </c>
      <c r="BD77" s="106">
        <v>7.4</v>
      </c>
      <c r="BE77" s="106">
        <v>8.8000000000000007</v>
      </c>
      <c r="BF77" s="106">
        <v>5.6</v>
      </c>
    </row>
    <row r="78" spans="1:93" x14ac:dyDescent="0.3">
      <c r="A78" s="9"/>
      <c r="B78" t="s">
        <v>191</v>
      </c>
      <c r="C78" s="93">
        <v>25</v>
      </c>
      <c r="D78" s="103">
        <v>527</v>
      </c>
      <c r="E78" s="104">
        <v>4.7005303800000002E-2</v>
      </c>
      <c r="F78" s="94">
        <v>3.1732086499999999E-2</v>
      </c>
      <c r="G78" s="94">
        <v>6.9629792100000004E-2</v>
      </c>
      <c r="H78" s="94">
        <v>1.62486201E-2</v>
      </c>
      <c r="I78" s="96">
        <v>4.7438330200000003E-2</v>
      </c>
      <c r="J78" s="94">
        <v>3.2054505699999999E-2</v>
      </c>
      <c r="K78" s="94">
        <v>7.0205268099999996E-2</v>
      </c>
      <c r="L78" s="94">
        <v>0.61766546840000003</v>
      </c>
      <c r="M78" s="94">
        <v>0.41697026669999998</v>
      </c>
      <c r="N78" s="94">
        <v>0.91495883840000003</v>
      </c>
      <c r="O78" s="103">
        <v>26</v>
      </c>
      <c r="P78" s="103">
        <v>519</v>
      </c>
      <c r="Q78" s="104">
        <v>4.97885697E-2</v>
      </c>
      <c r="R78" s="94">
        <v>3.3870681800000003E-2</v>
      </c>
      <c r="S78" s="94">
        <v>7.3187238599999996E-2</v>
      </c>
      <c r="T78" s="94">
        <v>1.39774836E-2</v>
      </c>
      <c r="U78" s="96">
        <v>5.0096339099999998E-2</v>
      </c>
      <c r="V78" s="94">
        <v>3.4109207799999999E-2</v>
      </c>
      <c r="W78" s="94">
        <v>7.3576707099999999E-2</v>
      </c>
      <c r="X78" s="94">
        <v>0.61687142419999996</v>
      </c>
      <c r="Y78" s="94">
        <v>0.41965165630000001</v>
      </c>
      <c r="Z78" s="94">
        <v>0.90677672359999995</v>
      </c>
      <c r="AA78" s="103">
        <v>31</v>
      </c>
      <c r="AB78" s="103">
        <v>489</v>
      </c>
      <c r="AC78" s="104">
        <v>6.3084565400000001E-2</v>
      </c>
      <c r="AD78" s="94">
        <v>4.4322749000000002E-2</v>
      </c>
      <c r="AE78" s="94">
        <v>8.9788257299999993E-2</v>
      </c>
      <c r="AF78" s="94">
        <v>0.14706593600000001</v>
      </c>
      <c r="AG78" s="96">
        <v>6.3394682999999993E-2</v>
      </c>
      <c r="AH78" s="94">
        <v>4.4583332199999999E-2</v>
      </c>
      <c r="AI78" s="94">
        <v>9.0143236099999996E-2</v>
      </c>
      <c r="AJ78" s="94">
        <v>0.77017944760000001</v>
      </c>
      <c r="AK78" s="94">
        <v>0.5411223825</v>
      </c>
      <c r="AL78" s="94">
        <v>1.0961963516</v>
      </c>
      <c r="AM78" s="94">
        <v>0.3734445481</v>
      </c>
      <c r="AN78" s="94">
        <v>1.2670491606000001</v>
      </c>
      <c r="AO78" s="94">
        <v>0.75236937930000003</v>
      </c>
      <c r="AP78" s="94">
        <v>2.1338103589999999</v>
      </c>
      <c r="AQ78" s="94">
        <v>0.83728846469999996</v>
      </c>
      <c r="AR78" s="94">
        <v>1.0592117413</v>
      </c>
      <c r="AS78" s="94">
        <v>0.6117157432</v>
      </c>
      <c r="AT78" s="94">
        <v>1.8340700322000001</v>
      </c>
      <c r="AU78" s="93" t="s">
        <v>28</v>
      </c>
      <c r="AV78" s="93" t="s">
        <v>28</v>
      </c>
      <c r="AW78" s="93" t="s">
        <v>28</v>
      </c>
      <c r="AX78" s="93" t="s">
        <v>28</v>
      </c>
      <c r="AY78" s="93" t="s">
        <v>28</v>
      </c>
      <c r="AZ78" s="93" t="s">
        <v>28</v>
      </c>
      <c r="BA78" s="93" t="s">
        <v>28</v>
      </c>
      <c r="BB78" s="93" t="s">
        <v>28</v>
      </c>
      <c r="BC78" s="105" t="s">
        <v>28</v>
      </c>
      <c r="BD78" s="106">
        <v>5</v>
      </c>
      <c r="BE78" s="106">
        <v>5.2</v>
      </c>
      <c r="BF78" s="106">
        <v>6.2</v>
      </c>
      <c r="BQ78" s="46"/>
      <c r="CO78" s="4"/>
    </row>
    <row r="79" spans="1:93" x14ac:dyDescent="0.3">
      <c r="A79" s="9"/>
      <c r="B79" t="s">
        <v>192</v>
      </c>
      <c r="C79" s="93">
        <v>23</v>
      </c>
      <c r="D79" s="103">
        <v>583</v>
      </c>
      <c r="E79" s="104">
        <v>3.9133749500000002E-2</v>
      </c>
      <c r="F79" s="94">
        <v>2.59812983E-2</v>
      </c>
      <c r="G79" s="94">
        <v>5.8944335100000002E-2</v>
      </c>
      <c r="H79" s="94">
        <v>1.4605713E-3</v>
      </c>
      <c r="I79" s="96">
        <v>3.9451114900000001E-2</v>
      </c>
      <c r="J79" s="94">
        <v>2.62163056E-2</v>
      </c>
      <c r="K79" s="94">
        <v>5.9367269200000003E-2</v>
      </c>
      <c r="L79" s="94">
        <v>0.51423060369999996</v>
      </c>
      <c r="M79" s="94">
        <v>0.34140298000000002</v>
      </c>
      <c r="N79" s="94">
        <v>0.77454834679999995</v>
      </c>
      <c r="O79" s="103">
        <v>30</v>
      </c>
      <c r="P79" s="103">
        <v>587</v>
      </c>
      <c r="Q79" s="104">
        <v>5.0830181500000002E-2</v>
      </c>
      <c r="R79" s="94">
        <v>3.5506993100000002E-2</v>
      </c>
      <c r="S79" s="94">
        <v>7.2766154700000002E-2</v>
      </c>
      <c r="T79" s="94">
        <v>1.15334723E-2</v>
      </c>
      <c r="U79" s="96">
        <v>5.11073254E-2</v>
      </c>
      <c r="V79" s="94">
        <v>3.57335139E-2</v>
      </c>
      <c r="W79" s="94">
        <v>7.3095490099999993E-2</v>
      </c>
      <c r="X79" s="94">
        <v>0.62977680800000002</v>
      </c>
      <c r="Y79" s="94">
        <v>0.43992525919999997</v>
      </c>
      <c r="Z79" s="94">
        <v>0.90155957090000005</v>
      </c>
      <c r="AA79" s="103">
        <v>32</v>
      </c>
      <c r="AB79" s="103">
        <v>572</v>
      </c>
      <c r="AC79" s="104">
        <v>5.5740210599999999E-2</v>
      </c>
      <c r="AD79" s="94">
        <v>3.93803021E-2</v>
      </c>
      <c r="AE79" s="94">
        <v>7.8896577999999995E-2</v>
      </c>
      <c r="AF79" s="94">
        <v>2.9905427700000001E-2</v>
      </c>
      <c r="AG79" s="96">
        <v>5.5944055899999998E-2</v>
      </c>
      <c r="AH79" s="94">
        <v>3.95622838E-2</v>
      </c>
      <c r="AI79" s="94">
        <v>7.9109118500000006E-2</v>
      </c>
      <c r="AJ79" s="94">
        <v>0.68051454960000002</v>
      </c>
      <c r="AK79" s="94">
        <v>0.48078161679999998</v>
      </c>
      <c r="AL79" s="94">
        <v>0.9632232932</v>
      </c>
      <c r="AM79" s="94">
        <v>0.71672169949999998</v>
      </c>
      <c r="AN79" s="94">
        <v>1.0965967249999999</v>
      </c>
      <c r="AO79" s="94">
        <v>0.66638666160000004</v>
      </c>
      <c r="AP79" s="94">
        <v>1.8045444881999999</v>
      </c>
      <c r="AQ79" s="94">
        <v>0.34541273420000002</v>
      </c>
      <c r="AR79" s="94">
        <v>1.2988834992</v>
      </c>
      <c r="AS79" s="94">
        <v>0.75448940310000001</v>
      </c>
      <c r="AT79" s="94">
        <v>2.2360795756999998</v>
      </c>
      <c r="AU79" s="93">
        <v>1</v>
      </c>
      <c r="AV79" s="93" t="s">
        <v>28</v>
      </c>
      <c r="AW79" s="93" t="s">
        <v>28</v>
      </c>
      <c r="AX79" s="93" t="s">
        <v>28</v>
      </c>
      <c r="AY79" s="93" t="s">
        <v>28</v>
      </c>
      <c r="AZ79" s="93" t="s">
        <v>28</v>
      </c>
      <c r="BA79" s="93" t="s">
        <v>28</v>
      </c>
      <c r="BB79" s="93" t="s">
        <v>28</v>
      </c>
      <c r="BC79" s="105">
        <v>-1</v>
      </c>
      <c r="BD79" s="106">
        <v>4.5999999999999996</v>
      </c>
      <c r="BE79" s="106">
        <v>6</v>
      </c>
      <c r="BF79" s="106">
        <v>6.4</v>
      </c>
      <c r="BQ79" s="46"/>
      <c r="CC79" s="4"/>
      <c r="CO79" s="4"/>
    </row>
    <row r="80" spans="1:93" x14ac:dyDescent="0.3">
      <c r="A80" s="9"/>
      <c r="B80" t="s">
        <v>148</v>
      </c>
      <c r="C80" s="93">
        <v>35</v>
      </c>
      <c r="D80" s="103">
        <v>415</v>
      </c>
      <c r="E80" s="104">
        <v>8.3587531399999998E-2</v>
      </c>
      <c r="F80" s="94">
        <v>5.9948908699999998E-2</v>
      </c>
      <c r="G80" s="94">
        <v>0.11654716599999999</v>
      </c>
      <c r="H80" s="94">
        <v>0.58010532859999997</v>
      </c>
      <c r="I80" s="96">
        <v>8.4337349399999997E-2</v>
      </c>
      <c r="J80" s="94">
        <v>6.0553691899999998E-2</v>
      </c>
      <c r="K80" s="94">
        <v>0.1174625078</v>
      </c>
      <c r="L80" s="94">
        <v>1.0983682177</v>
      </c>
      <c r="M80" s="94">
        <v>0.78774878079999999</v>
      </c>
      <c r="N80" s="94">
        <v>1.5314688781000001</v>
      </c>
      <c r="O80" s="103">
        <v>24</v>
      </c>
      <c r="P80" s="103">
        <v>382</v>
      </c>
      <c r="Q80" s="104">
        <v>6.2214808400000002E-2</v>
      </c>
      <c r="R80" s="94">
        <v>4.1666569399999999E-2</v>
      </c>
      <c r="S80" s="94">
        <v>9.2896594200000002E-2</v>
      </c>
      <c r="T80" s="94">
        <v>0.20318160969999999</v>
      </c>
      <c r="U80" s="96">
        <v>6.2827225099999995E-2</v>
      </c>
      <c r="V80" s="94">
        <v>4.2111149E-2</v>
      </c>
      <c r="W80" s="94">
        <v>9.3734327100000001E-2</v>
      </c>
      <c r="X80" s="94">
        <v>0.77083028769999995</v>
      </c>
      <c r="Y80" s="94">
        <v>0.51624130150000003</v>
      </c>
      <c r="Z80" s="94">
        <v>1.1509720953</v>
      </c>
      <c r="AA80" s="103">
        <v>26</v>
      </c>
      <c r="AB80" s="103">
        <v>337</v>
      </c>
      <c r="AC80" s="104">
        <v>7.6564079399999999E-2</v>
      </c>
      <c r="AD80" s="94">
        <v>5.2084239499999997E-2</v>
      </c>
      <c r="AE80" s="94">
        <v>0.1125495603</v>
      </c>
      <c r="AF80" s="94">
        <v>0.7313798494</v>
      </c>
      <c r="AG80" s="96">
        <v>7.7151335299999999E-2</v>
      </c>
      <c r="AH80" s="94">
        <v>5.2530204300000001E-2</v>
      </c>
      <c r="AI80" s="94">
        <v>0.1133124954</v>
      </c>
      <c r="AJ80" s="94">
        <v>0.93474655780000004</v>
      </c>
      <c r="AK80" s="94">
        <v>0.63587995799999997</v>
      </c>
      <c r="AL80" s="94">
        <v>1.3740818789</v>
      </c>
      <c r="AM80" s="94">
        <v>0.4634617097</v>
      </c>
      <c r="AN80" s="94">
        <v>1.2306407640999999</v>
      </c>
      <c r="AO80" s="94">
        <v>0.7066135039</v>
      </c>
      <c r="AP80" s="94">
        <v>2.1432886323</v>
      </c>
      <c r="AQ80" s="94">
        <v>0.26518527650000001</v>
      </c>
      <c r="AR80" s="94">
        <v>0.74430728339999996</v>
      </c>
      <c r="AS80" s="94">
        <v>0.44274984950000001</v>
      </c>
      <c r="AT80" s="94">
        <v>1.251255834</v>
      </c>
      <c r="AU80" s="93" t="s">
        <v>28</v>
      </c>
      <c r="AV80" s="93" t="s">
        <v>28</v>
      </c>
      <c r="AW80" s="93" t="s">
        <v>28</v>
      </c>
      <c r="AX80" s="93" t="s">
        <v>28</v>
      </c>
      <c r="AY80" s="93" t="s">
        <v>28</v>
      </c>
      <c r="AZ80" s="93" t="s">
        <v>28</v>
      </c>
      <c r="BA80" s="93" t="s">
        <v>28</v>
      </c>
      <c r="BB80" s="93" t="s">
        <v>28</v>
      </c>
      <c r="BC80" s="105" t="s">
        <v>28</v>
      </c>
      <c r="BD80" s="106">
        <v>7</v>
      </c>
      <c r="BE80" s="106">
        <v>4.8</v>
      </c>
      <c r="BF80" s="106">
        <v>5.2</v>
      </c>
    </row>
    <row r="81" spans="1:93" x14ac:dyDescent="0.3">
      <c r="A81" s="9"/>
      <c r="B81" t="s">
        <v>195</v>
      </c>
      <c r="C81" s="93">
        <v>17</v>
      </c>
      <c r="D81" s="103">
        <v>292</v>
      </c>
      <c r="E81" s="104">
        <v>5.7646992199999997E-2</v>
      </c>
      <c r="F81" s="94">
        <v>3.5810038000000002E-2</v>
      </c>
      <c r="G81" s="94">
        <v>9.2800116799999999E-2</v>
      </c>
      <c r="H81" s="94">
        <v>0.25290907880000002</v>
      </c>
      <c r="I81" s="96">
        <v>5.8219178099999998E-2</v>
      </c>
      <c r="J81" s="94">
        <v>3.6192565699999998E-2</v>
      </c>
      <c r="K81" s="94">
        <v>9.3651075299999997E-2</v>
      </c>
      <c r="L81" s="94">
        <v>0.75750082630000004</v>
      </c>
      <c r="M81" s="94">
        <v>0.47055591889999998</v>
      </c>
      <c r="N81" s="94">
        <v>1.2194246822999999</v>
      </c>
      <c r="O81" s="103">
        <v>17</v>
      </c>
      <c r="P81" s="103">
        <v>278</v>
      </c>
      <c r="Q81" s="104">
        <v>6.0778568800000002E-2</v>
      </c>
      <c r="R81" s="94">
        <v>3.7756444100000001E-2</v>
      </c>
      <c r="S81" s="94">
        <v>9.7838514900000007E-2</v>
      </c>
      <c r="T81" s="94">
        <v>0.24291939009999999</v>
      </c>
      <c r="U81" s="96">
        <v>6.1151079099999998E-2</v>
      </c>
      <c r="V81" s="94">
        <v>3.8015212899999998E-2</v>
      </c>
      <c r="W81" s="94">
        <v>9.8367316499999996E-2</v>
      </c>
      <c r="X81" s="94">
        <v>0.75303553670000001</v>
      </c>
      <c r="Y81" s="94">
        <v>0.4677955526</v>
      </c>
      <c r="Z81" s="94">
        <v>1.2122016045999999</v>
      </c>
      <c r="AA81" s="103">
        <v>17</v>
      </c>
      <c r="AB81" s="103">
        <v>275</v>
      </c>
      <c r="AC81" s="104">
        <v>6.1351091900000002E-2</v>
      </c>
      <c r="AD81" s="94">
        <v>3.8112565399999999E-2</v>
      </c>
      <c r="AE81" s="94">
        <v>9.8758937899999996E-2</v>
      </c>
      <c r="AF81" s="94">
        <v>0.23413096799999999</v>
      </c>
      <c r="AG81" s="96">
        <v>6.1818181799999997E-2</v>
      </c>
      <c r="AH81" s="94">
        <v>3.8429924300000001E-2</v>
      </c>
      <c r="AI81" s="94">
        <v>9.9440414500000004E-2</v>
      </c>
      <c r="AJ81" s="94">
        <v>0.74901601939999995</v>
      </c>
      <c r="AK81" s="94">
        <v>0.46530422049999998</v>
      </c>
      <c r="AL81" s="94">
        <v>1.2057165453000001</v>
      </c>
      <c r="AM81" s="94">
        <v>0.97819309489999995</v>
      </c>
      <c r="AN81" s="94">
        <v>1.0094198190999999</v>
      </c>
      <c r="AO81" s="94">
        <v>0.51535649790000004</v>
      </c>
      <c r="AP81" s="94">
        <v>1.9771330631999999</v>
      </c>
      <c r="AQ81" s="94">
        <v>0.87743186630000003</v>
      </c>
      <c r="AR81" s="94">
        <v>1.0543233293000001</v>
      </c>
      <c r="AS81" s="94">
        <v>0.5382857043</v>
      </c>
      <c r="AT81" s="94">
        <v>2.0650700432</v>
      </c>
      <c r="AU81" s="93" t="s">
        <v>28</v>
      </c>
      <c r="AV81" s="93" t="s">
        <v>28</v>
      </c>
      <c r="AW81" s="93" t="s">
        <v>28</v>
      </c>
      <c r="AX81" s="93" t="s">
        <v>28</v>
      </c>
      <c r="AY81" s="93" t="s">
        <v>28</v>
      </c>
      <c r="AZ81" s="93" t="s">
        <v>28</v>
      </c>
      <c r="BA81" s="93" t="s">
        <v>28</v>
      </c>
      <c r="BB81" s="93" t="s">
        <v>28</v>
      </c>
      <c r="BC81" s="105" t="s">
        <v>28</v>
      </c>
      <c r="BD81" s="106">
        <v>3.4</v>
      </c>
      <c r="BE81" s="106">
        <v>3.4</v>
      </c>
      <c r="BF81" s="106">
        <v>3.4</v>
      </c>
      <c r="BQ81" s="46"/>
      <c r="CC81" s="4"/>
      <c r="CO81" s="4"/>
    </row>
    <row r="82" spans="1:93" x14ac:dyDescent="0.3">
      <c r="A82" s="9"/>
      <c r="B82" t="s">
        <v>194</v>
      </c>
      <c r="C82" s="93">
        <v>110</v>
      </c>
      <c r="D82" s="103">
        <v>1284</v>
      </c>
      <c r="E82" s="104">
        <v>8.5070010200000004E-2</v>
      </c>
      <c r="F82" s="94">
        <v>7.0431436099999994E-2</v>
      </c>
      <c r="G82" s="94">
        <v>0.1027510873</v>
      </c>
      <c r="H82" s="94">
        <v>0.24755482379999999</v>
      </c>
      <c r="I82" s="96">
        <v>8.5669781900000005E-2</v>
      </c>
      <c r="J82" s="94">
        <v>7.1067130300000003E-2</v>
      </c>
      <c r="K82" s="94">
        <v>0.1032729408</v>
      </c>
      <c r="L82" s="94">
        <v>1.1178484867</v>
      </c>
      <c r="M82" s="94">
        <v>0.92549270920000004</v>
      </c>
      <c r="N82" s="94">
        <v>1.3501837742</v>
      </c>
      <c r="O82" s="103">
        <v>77</v>
      </c>
      <c r="P82" s="103">
        <v>1207</v>
      </c>
      <c r="Q82" s="104">
        <v>6.3380038799999996E-2</v>
      </c>
      <c r="R82" s="94">
        <v>5.0617780299999998E-2</v>
      </c>
      <c r="S82" s="94">
        <v>7.9360044899999996E-2</v>
      </c>
      <c r="T82" s="94">
        <v>3.5104604999999997E-2</v>
      </c>
      <c r="U82" s="96">
        <v>6.3794531900000007E-2</v>
      </c>
      <c r="V82" s="94">
        <v>5.1024650300000002E-2</v>
      </c>
      <c r="W82" s="94">
        <v>7.9760317400000003E-2</v>
      </c>
      <c r="X82" s="94">
        <v>0.78526728189999995</v>
      </c>
      <c r="Y82" s="94">
        <v>0.62714519449999995</v>
      </c>
      <c r="Z82" s="94">
        <v>0.98325668349999995</v>
      </c>
      <c r="AA82" s="103">
        <v>77</v>
      </c>
      <c r="AB82" s="103">
        <v>1102</v>
      </c>
      <c r="AC82" s="104">
        <v>6.9514890699999998E-2</v>
      </c>
      <c r="AD82" s="94">
        <v>5.5512987899999998E-2</v>
      </c>
      <c r="AE82" s="94">
        <v>8.7048458499999995E-2</v>
      </c>
      <c r="AF82" s="94">
        <v>0.1528141244</v>
      </c>
      <c r="AG82" s="96">
        <v>6.9872958299999996E-2</v>
      </c>
      <c r="AH82" s="94">
        <v>5.5886345599999998E-2</v>
      </c>
      <c r="AI82" s="94">
        <v>8.7359984700000004E-2</v>
      </c>
      <c r="AJ82" s="94">
        <v>0.84868524909999998</v>
      </c>
      <c r="AK82" s="94">
        <v>0.67774046020000001</v>
      </c>
      <c r="AL82" s="94">
        <v>1.0627470163999999</v>
      </c>
      <c r="AM82" s="94">
        <v>0.56645845500000003</v>
      </c>
      <c r="AN82" s="94">
        <v>1.0967947013999999</v>
      </c>
      <c r="AO82" s="94">
        <v>0.79972604349999998</v>
      </c>
      <c r="AP82" s="94">
        <v>1.5042133825999999</v>
      </c>
      <c r="AQ82" s="94">
        <v>4.7614872799999999E-2</v>
      </c>
      <c r="AR82" s="94">
        <v>0.74503386800000004</v>
      </c>
      <c r="AS82" s="94">
        <v>0.55679579479999997</v>
      </c>
      <c r="AT82" s="94">
        <v>0.99691030290000004</v>
      </c>
      <c r="AU82" s="93" t="s">
        <v>28</v>
      </c>
      <c r="AV82" s="93" t="s">
        <v>28</v>
      </c>
      <c r="AW82" s="93" t="s">
        <v>28</v>
      </c>
      <c r="AX82" s="93" t="s">
        <v>28</v>
      </c>
      <c r="AY82" s="93" t="s">
        <v>28</v>
      </c>
      <c r="AZ82" s="93" t="s">
        <v>28</v>
      </c>
      <c r="BA82" s="93" t="s">
        <v>28</v>
      </c>
      <c r="BB82" s="93" t="s">
        <v>28</v>
      </c>
      <c r="BC82" s="105" t="s">
        <v>28</v>
      </c>
      <c r="BD82" s="106">
        <v>22</v>
      </c>
      <c r="BE82" s="106">
        <v>15.4</v>
      </c>
      <c r="BF82" s="106">
        <v>15.4</v>
      </c>
      <c r="BQ82" s="46"/>
      <c r="CC82" s="4"/>
      <c r="CO82" s="4"/>
    </row>
    <row r="83" spans="1:93" x14ac:dyDescent="0.3">
      <c r="A83" s="9"/>
      <c r="B83" t="s">
        <v>196</v>
      </c>
      <c r="C83" s="93">
        <v>20</v>
      </c>
      <c r="D83" s="103">
        <v>510</v>
      </c>
      <c r="E83" s="104">
        <v>3.8958802000000001E-2</v>
      </c>
      <c r="F83" s="94">
        <v>2.5113442E-2</v>
      </c>
      <c r="G83" s="94">
        <v>6.0437285200000003E-2</v>
      </c>
      <c r="H83" s="94">
        <v>2.8021156999999998E-3</v>
      </c>
      <c r="I83" s="96">
        <v>3.9215686299999997E-2</v>
      </c>
      <c r="J83" s="94">
        <v>2.5300282399999999E-2</v>
      </c>
      <c r="K83" s="94">
        <v>6.0784699099999999E-2</v>
      </c>
      <c r="L83" s="94">
        <v>0.51193173420000004</v>
      </c>
      <c r="M83" s="94">
        <v>0.32999905619999997</v>
      </c>
      <c r="N83" s="94">
        <v>0.79416621200000004</v>
      </c>
      <c r="O83" s="103">
        <v>29</v>
      </c>
      <c r="P83" s="103">
        <v>502</v>
      </c>
      <c r="Q83" s="104">
        <v>5.7308405899999998E-2</v>
      </c>
      <c r="R83" s="94">
        <v>3.9789223499999998E-2</v>
      </c>
      <c r="S83" s="94">
        <v>8.2541278800000006E-2</v>
      </c>
      <c r="T83" s="94">
        <v>6.5836789899999998E-2</v>
      </c>
      <c r="U83" s="96">
        <v>5.7768924300000003E-2</v>
      </c>
      <c r="V83" s="94">
        <v>4.0144876099999997E-2</v>
      </c>
      <c r="W83" s="94">
        <v>8.3130126100000007E-2</v>
      </c>
      <c r="X83" s="94">
        <v>0.71004084290000002</v>
      </c>
      <c r="Y83" s="94">
        <v>0.49298132319999999</v>
      </c>
      <c r="Z83" s="94">
        <v>1.0226716</v>
      </c>
      <c r="AA83" s="103">
        <v>32</v>
      </c>
      <c r="AB83" s="103">
        <v>444</v>
      </c>
      <c r="AC83" s="104">
        <v>7.1676780400000001E-2</v>
      </c>
      <c r="AD83" s="94">
        <v>5.0638818000000002E-2</v>
      </c>
      <c r="AE83" s="94">
        <v>0.1014549914</v>
      </c>
      <c r="AF83" s="94">
        <v>0.45160394539999998</v>
      </c>
      <c r="AG83" s="96">
        <v>7.2072072099999995E-2</v>
      </c>
      <c r="AH83" s="94">
        <v>5.0967626799999999E-2</v>
      </c>
      <c r="AI83" s="94">
        <v>0.10191535090000001</v>
      </c>
      <c r="AJ83" s="94">
        <v>0.8750790745</v>
      </c>
      <c r="AK83" s="94">
        <v>0.6182332653</v>
      </c>
      <c r="AL83" s="94">
        <v>1.238631807</v>
      </c>
      <c r="AM83" s="94">
        <v>0.38288526909999998</v>
      </c>
      <c r="AN83" s="94">
        <v>1.2507201907000001</v>
      </c>
      <c r="AO83" s="94">
        <v>0.75670207199999995</v>
      </c>
      <c r="AP83" s="94">
        <v>2.0672614141999999</v>
      </c>
      <c r="AQ83" s="94">
        <v>0.184247882</v>
      </c>
      <c r="AR83" s="94">
        <v>1.4710002098999999</v>
      </c>
      <c r="AS83" s="94">
        <v>0.83214248369999999</v>
      </c>
      <c r="AT83" s="94">
        <v>2.6003258575000001</v>
      </c>
      <c r="AU83" s="93">
        <v>1</v>
      </c>
      <c r="AV83" s="93" t="s">
        <v>28</v>
      </c>
      <c r="AW83" s="93" t="s">
        <v>28</v>
      </c>
      <c r="AX83" s="93" t="s">
        <v>28</v>
      </c>
      <c r="AY83" s="93" t="s">
        <v>28</v>
      </c>
      <c r="AZ83" s="93" t="s">
        <v>28</v>
      </c>
      <c r="BA83" s="93" t="s">
        <v>28</v>
      </c>
      <c r="BB83" s="93" t="s">
        <v>28</v>
      </c>
      <c r="BC83" s="105">
        <v>-1</v>
      </c>
      <c r="BD83" s="106">
        <v>4</v>
      </c>
      <c r="BE83" s="106">
        <v>5.8</v>
      </c>
      <c r="BF83" s="106">
        <v>6.4</v>
      </c>
      <c r="BQ83" s="46"/>
      <c r="CC83" s="4"/>
      <c r="CO83" s="4"/>
    </row>
    <row r="84" spans="1:93" s="3" customFormat="1" x14ac:dyDescent="0.3">
      <c r="A84" s="9" t="s">
        <v>232</v>
      </c>
      <c r="B84" s="3" t="s">
        <v>98</v>
      </c>
      <c r="C84" s="99">
        <v>217</v>
      </c>
      <c r="D84" s="100">
        <v>2070</v>
      </c>
      <c r="E84" s="95">
        <v>0.1048510235</v>
      </c>
      <c r="F84" s="101">
        <v>9.1553114800000002E-2</v>
      </c>
      <c r="G84" s="101">
        <v>0.12008042720000001</v>
      </c>
      <c r="H84" s="101">
        <v>3.6323979000000002E-6</v>
      </c>
      <c r="I84" s="102">
        <v>0.1048309179</v>
      </c>
      <c r="J84" s="101">
        <v>9.17711264E-2</v>
      </c>
      <c r="K84" s="101">
        <v>0.1197492258</v>
      </c>
      <c r="L84" s="101">
        <v>1.3777776411</v>
      </c>
      <c r="M84" s="101">
        <v>1.2030386571</v>
      </c>
      <c r="N84" s="101">
        <v>1.5778971168</v>
      </c>
      <c r="O84" s="100">
        <v>316</v>
      </c>
      <c r="P84" s="100">
        <v>2999</v>
      </c>
      <c r="Q84" s="95">
        <v>0.1057165073</v>
      </c>
      <c r="R84" s="101">
        <v>9.44152677E-2</v>
      </c>
      <c r="S84" s="101">
        <v>0.1183704733</v>
      </c>
      <c r="T84" s="101">
        <v>2.8880812999999999E-6</v>
      </c>
      <c r="U84" s="102">
        <v>0.1053684562</v>
      </c>
      <c r="V84" s="101">
        <v>9.4368442900000002E-2</v>
      </c>
      <c r="W84" s="101">
        <v>0.1176506808</v>
      </c>
      <c r="X84" s="101">
        <v>1.3098085137</v>
      </c>
      <c r="Y84" s="101">
        <v>1.1697881868</v>
      </c>
      <c r="Z84" s="101">
        <v>1.4665888764999999</v>
      </c>
      <c r="AA84" s="100">
        <v>350</v>
      </c>
      <c r="AB84" s="100">
        <v>3287</v>
      </c>
      <c r="AC84" s="95">
        <v>0.10681835050000001</v>
      </c>
      <c r="AD84" s="101">
        <v>9.5904322900000005E-2</v>
      </c>
      <c r="AE84" s="101">
        <v>0.1189744075</v>
      </c>
      <c r="AF84" s="101">
        <v>1.3754006000000001E-6</v>
      </c>
      <c r="AG84" s="102">
        <v>0.10648007299999999</v>
      </c>
      <c r="AH84" s="101">
        <v>9.5889201899999998E-2</v>
      </c>
      <c r="AI84" s="101">
        <v>0.1182406958</v>
      </c>
      <c r="AJ84" s="101">
        <v>1.3041113559999999</v>
      </c>
      <c r="AK84" s="101">
        <v>1.1708654558</v>
      </c>
      <c r="AL84" s="101">
        <v>1.4525208002000001</v>
      </c>
      <c r="AM84" s="101">
        <v>0.89370725240000004</v>
      </c>
      <c r="AN84" s="101">
        <v>1.0104226213</v>
      </c>
      <c r="AO84" s="101">
        <v>0.86785802109999999</v>
      </c>
      <c r="AP84" s="101">
        <v>1.176406565</v>
      </c>
      <c r="AQ84" s="101">
        <v>0.92571569850000002</v>
      </c>
      <c r="AR84" s="101">
        <v>1.0082544143000001</v>
      </c>
      <c r="AS84" s="101">
        <v>0.84824410729999999</v>
      </c>
      <c r="AT84" s="101">
        <v>1.1984486014</v>
      </c>
      <c r="AU84" s="99">
        <v>1</v>
      </c>
      <c r="AV84" s="99">
        <v>2</v>
      </c>
      <c r="AW84" s="99">
        <v>3</v>
      </c>
      <c r="AX84" s="99" t="s">
        <v>28</v>
      </c>
      <c r="AY84" s="99" t="s">
        <v>28</v>
      </c>
      <c r="AZ84" s="99" t="s">
        <v>28</v>
      </c>
      <c r="BA84" s="99" t="s">
        <v>28</v>
      </c>
      <c r="BB84" s="99" t="s">
        <v>28</v>
      </c>
      <c r="BC84" s="97" t="s">
        <v>229</v>
      </c>
      <c r="BD84" s="98">
        <v>43.4</v>
      </c>
      <c r="BE84" s="98">
        <v>63.2</v>
      </c>
      <c r="BF84" s="98">
        <v>70</v>
      </c>
      <c r="BG84" s="37"/>
      <c r="BH84" s="37"/>
      <c r="BI84" s="37"/>
      <c r="BJ84" s="37"/>
      <c r="BK84" s="37"/>
      <c r="BL84" s="37"/>
      <c r="BM84" s="37"/>
      <c r="BN84" s="37"/>
      <c r="BO84" s="37"/>
      <c r="BP84" s="37"/>
      <c r="BQ84" s="37"/>
      <c r="BR84" s="37"/>
      <c r="BS84" s="37"/>
      <c r="BT84" s="37"/>
      <c r="BU84" s="37"/>
      <c r="BV84" s="37"/>
      <c r="BW84" s="37"/>
    </row>
    <row r="85" spans="1:93" x14ac:dyDescent="0.3">
      <c r="A85" s="9"/>
      <c r="B85" t="s">
        <v>99</v>
      </c>
      <c r="C85" s="93">
        <v>100</v>
      </c>
      <c r="D85" s="103">
        <v>1249</v>
      </c>
      <c r="E85" s="104">
        <v>8.0355865900000004E-2</v>
      </c>
      <c r="F85" s="94">
        <v>6.5933231199999998E-2</v>
      </c>
      <c r="G85" s="94">
        <v>9.7933395199999995E-2</v>
      </c>
      <c r="H85" s="94">
        <v>0.58992663879999996</v>
      </c>
      <c r="I85" s="96">
        <v>8.00640512E-2</v>
      </c>
      <c r="J85" s="94">
        <v>6.5813866700000001E-2</v>
      </c>
      <c r="K85" s="94">
        <v>9.7399721699999997E-2</v>
      </c>
      <c r="L85" s="94">
        <v>1.0559030488000001</v>
      </c>
      <c r="M85" s="94">
        <v>0.86638478779999994</v>
      </c>
      <c r="N85" s="94">
        <v>1.2868776830999999</v>
      </c>
      <c r="O85" s="103">
        <v>112</v>
      </c>
      <c r="P85" s="103">
        <v>1210</v>
      </c>
      <c r="Q85" s="104">
        <v>9.2891432499999996E-2</v>
      </c>
      <c r="R85" s="94">
        <v>7.7054749399999997E-2</v>
      </c>
      <c r="S85" s="94">
        <v>0.111982951</v>
      </c>
      <c r="T85" s="94">
        <v>0.14053562580000001</v>
      </c>
      <c r="U85" s="96">
        <v>9.25619835E-2</v>
      </c>
      <c r="V85" s="94">
        <v>7.69133392E-2</v>
      </c>
      <c r="W85" s="94">
        <v>0.1113944717</v>
      </c>
      <c r="X85" s="94">
        <v>1.1509081427000001</v>
      </c>
      <c r="Y85" s="94">
        <v>0.95469448749999997</v>
      </c>
      <c r="Z85" s="94">
        <v>1.3874486238999999</v>
      </c>
      <c r="AA85" s="103">
        <v>122</v>
      </c>
      <c r="AB85" s="103">
        <v>1109</v>
      </c>
      <c r="AC85" s="104">
        <v>0.110307352</v>
      </c>
      <c r="AD85" s="94">
        <v>9.2202953000000004E-2</v>
      </c>
      <c r="AE85" s="94">
        <v>0.13196661840000001</v>
      </c>
      <c r="AF85" s="94">
        <v>1.1371142999999999E-3</v>
      </c>
      <c r="AG85" s="96">
        <v>0.1100090171</v>
      </c>
      <c r="AH85" s="94">
        <v>9.2122161100000002E-2</v>
      </c>
      <c r="AI85" s="94">
        <v>0.13136886610000001</v>
      </c>
      <c r="AJ85" s="94">
        <v>1.3467074697000001</v>
      </c>
      <c r="AK85" s="94">
        <v>1.125676605</v>
      </c>
      <c r="AL85" s="94">
        <v>1.6111385817999999</v>
      </c>
      <c r="AM85" s="94">
        <v>0.18914870850000001</v>
      </c>
      <c r="AN85" s="94">
        <v>1.1874868232</v>
      </c>
      <c r="AO85" s="94">
        <v>0.91883225680000002</v>
      </c>
      <c r="AP85" s="94">
        <v>1.5346924802999999</v>
      </c>
      <c r="AQ85" s="94">
        <v>0.29203013280000001</v>
      </c>
      <c r="AR85" s="94">
        <v>1.1560006402</v>
      </c>
      <c r="AS85" s="94">
        <v>0.88277244479999994</v>
      </c>
      <c r="AT85" s="94">
        <v>1.5137960954</v>
      </c>
      <c r="AU85" s="93" t="s">
        <v>28</v>
      </c>
      <c r="AV85" s="93" t="s">
        <v>28</v>
      </c>
      <c r="AW85" s="93">
        <v>3</v>
      </c>
      <c r="AX85" s="93" t="s">
        <v>28</v>
      </c>
      <c r="AY85" s="93" t="s">
        <v>28</v>
      </c>
      <c r="AZ85" s="93" t="s">
        <v>28</v>
      </c>
      <c r="BA85" s="93" t="s">
        <v>28</v>
      </c>
      <c r="BB85" s="93" t="s">
        <v>28</v>
      </c>
      <c r="BC85" s="105">
        <v>-3</v>
      </c>
      <c r="BD85" s="106">
        <v>20</v>
      </c>
      <c r="BE85" s="106">
        <v>22.4</v>
      </c>
      <c r="BF85" s="106">
        <v>24.4</v>
      </c>
    </row>
    <row r="86" spans="1:93" x14ac:dyDescent="0.3">
      <c r="A86" s="9"/>
      <c r="B86" t="s">
        <v>100</v>
      </c>
      <c r="C86" s="93">
        <v>102</v>
      </c>
      <c r="D86" s="103">
        <v>1357</v>
      </c>
      <c r="E86" s="104">
        <v>7.5310966800000004E-2</v>
      </c>
      <c r="F86" s="94">
        <v>6.1915461499999998E-2</v>
      </c>
      <c r="G86" s="94">
        <v>9.1604610200000006E-2</v>
      </c>
      <c r="H86" s="94">
        <v>0.91676897609999997</v>
      </c>
      <c r="I86" s="96">
        <v>7.5165806900000007E-2</v>
      </c>
      <c r="J86" s="94">
        <v>6.19068651E-2</v>
      </c>
      <c r="K86" s="94">
        <v>9.1264491000000003E-2</v>
      </c>
      <c r="L86" s="94">
        <v>0.98961138049999997</v>
      </c>
      <c r="M86" s="94">
        <v>0.81358994500000004</v>
      </c>
      <c r="N86" s="94">
        <v>1.2037153242</v>
      </c>
      <c r="O86" s="103">
        <v>104</v>
      </c>
      <c r="P86" s="103">
        <v>1266</v>
      </c>
      <c r="Q86" s="104">
        <v>8.2482606400000005E-2</v>
      </c>
      <c r="R86" s="94">
        <v>6.7949459500000003E-2</v>
      </c>
      <c r="S86" s="94">
        <v>0.10012412749999999</v>
      </c>
      <c r="T86" s="94">
        <v>0.82625494560000001</v>
      </c>
      <c r="U86" s="96">
        <v>8.2148499200000002E-2</v>
      </c>
      <c r="V86" s="94">
        <v>6.7784821300000006E-2</v>
      </c>
      <c r="W86" s="94">
        <v>9.9555856299999995E-2</v>
      </c>
      <c r="X86" s="94">
        <v>1.0219446591000001</v>
      </c>
      <c r="Y86" s="94">
        <v>0.84188158349999997</v>
      </c>
      <c r="Z86" s="94">
        <v>1.2405199336999999</v>
      </c>
      <c r="AA86" s="103">
        <v>99</v>
      </c>
      <c r="AB86" s="103">
        <v>1462</v>
      </c>
      <c r="AC86" s="104">
        <v>6.8073239499999993E-2</v>
      </c>
      <c r="AD86" s="94">
        <v>5.5809487900000003E-2</v>
      </c>
      <c r="AE86" s="94">
        <v>8.3031866100000004E-2</v>
      </c>
      <c r="AF86" s="94">
        <v>6.7908956500000006E-2</v>
      </c>
      <c r="AG86" s="96">
        <v>6.7715458300000003E-2</v>
      </c>
      <c r="AH86" s="94">
        <v>5.5608201400000001E-2</v>
      </c>
      <c r="AI86" s="94">
        <v>8.2458759300000004E-2</v>
      </c>
      <c r="AJ86" s="94">
        <v>0.83108458669999996</v>
      </c>
      <c r="AK86" s="94">
        <v>0.68136033460000001</v>
      </c>
      <c r="AL86" s="94">
        <v>1.0137097145</v>
      </c>
      <c r="AM86" s="94">
        <v>0.1715148708</v>
      </c>
      <c r="AN86" s="94">
        <v>0.82530417590000005</v>
      </c>
      <c r="AO86" s="94">
        <v>0.62674163760000001</v>
      </c>
      <c r="AP86" s="94">
        <v>1.0867747442</v>
      </c>
      <c r="AQ86" s="94">
        <v>0.51392688119999996</v>
      </c>
      <c r="AR86" s="94">
        <v>1.0952270286000001</v>
      </c>
      <c r="AS86" s="94">
        <v>0.83346105209999999</v>
      </c>
      <c r="AT86" s="94">
        <v>1.4392061166000001</v>
      </c>
      <c r="AU86" s="93" t="s">
        <v>28</v>
      </c>
      <c r="AV86" s="93" t="s">
        <v>28</v>
      </c>
      <c r="AW86" s="93" t="s">
        <v>28</v>
      </c>
      <c r="AX86" s="93" t="s">
        <v>28</v>
      </c>
      <c r="AY86" s="93" t="s">
        <v>28</v>
      </c>
      <c r="AZ86" s="93" t="s">
        <v>28</v>
      </c>
      <c r="BA86" s="93" t="s">
        <v>28</v>
      </c>
      <c r="BB86" s="93" t="s">
        <v>28</v>
      </c>
      <c r="BC86" s="105" t="s">
        <v>28</v>
      </c>
      <c r="BD86" s="106">
        <v>20.399999999999999</v>
      </c>
      <c r="BE86" s="106">
        <v>20.8</v>
      </c>
      <c r="BF86" s="106">
        <v>19.8</v>
      </c>
    </row>
    <row r="87" spans="1:93" x14ac:dyDescent="0.3">
      <c r="A87" s="9"/>
      <c r="B87" t="s">
        <v>101</v>
      </c>
      <c r="C87" s="93">
        <v>174</v>
      </c>
      <c r="D87" s="103">
        <v>2108</v>
      </c>
      <c r="E87" s="104">
        <v>8.28941339E-2</v>
      </c>
      <c r="F87" s="94">
        <v>7.1281343999999996E-2</v>
      </c>
      <c r="G87" s="94">
        <v>9.6398819900000002E-2</v>
      </c>
      <c r="H87" s="94">
        <v>0.2668953268</v>
      </c>
      <c r="I87" s="96">
        <v>8.25426945E-2</v>
      </c>
      <c r="J87" s="94">
        <v>7.1145792200000002E-2</v>
      </c>
      <c r="K87" s="94">
        <v>9.5765275900000002E-2</v>
      </c>
      <c r="L87" s="94">
        <v>1.0892567422999999</v>
      </c>
      <c r="M87" s="94">
        <v>0.93666078480000003</v>
      </c>
      <c r="N87" s="94">
        <v>1.2667128483000001</v>
      </c>
      <c r="O87" s="103">
        <v>176</v>
      </c>
      <c r="P87" s="103">
        <v>2228</v>
      </c>
      <c r="Q87" s="104">
        <v>7.9259394699999999E-2</v>
      </c>
      <c r="R87" s="94">
        <v>6.8229293499999996E-2</v>
      </c>
      <c r="S87" s="94">
        <v>9.2072646800000005E-2</v>
      </c>
      <c r="T87" s="94">
        <v>0.81231221229999995</v>
      </c>
      <c r="U87" s="96">
        <v>7.8994614000000005E-2</v>
      </c>
      <c r="V87" s="94">
        <v>6.8145275399999997E-2</v>
      </c>
      <c r="W87" s="94">
        <v>9.1571264599999994E-2</v>
      </c>
      <c r="X87" s="94">
        <v>0.98200964619999997</v>
      </c>
      <c r="Y87" s="94">
        <v>0.84534867660000002</v>
      </c>
      <c r="Z87" s="94">
        <v>1.1407635357000001</v>
      </c>
      <c r="AA87" s="103">
        <v>178</v>
      </c>
      <c r="AB87" s="103">
        <v>2317</v>
      </c>
      <c r="AC87" s="104">
        <v>7.7072395700000004E-2</v>
      </c>
      <c r="AD87" s="94">
        <v>6.6397093700000007E-2</v>
      </c>
      <c r="AE87" s="94">
        <v>8.9464069300000004E-2</v>
      </c>
      <c r="AF87" s="94">
        <v>0.42365186519999998</v>
      </c>
      <c r="AG87" s="96">
        <v>7.6823478599999995E-2</v>
      </c>
      <c r="AH87" s="94">
        <v>6.6327513300000002E-2</v>
      </c>
      <c r="AI87" s="94">
        <v>8.8980372899999993E-2</v>
      </c>
      <c r="AJ87" s="94">
        <v>0.94095243090000003</v>
      </c>
      <c r="AK87" s="94">
        <v>0.81062105419999997</v>
      </c>
      <c r="AL87" s="94">
        <v>1.092238442</v>
      </c>
      <c r="AM87" s="94">
        <v>0.79238405509999998</v>
      </c>
      <c r="AN87" s="94">
        <v>0.97240706970000002</v>
      </c>
      <c r="AO87" s="94">
        <v>0.78951879930000002</v>
      </c>
      <c r="AP87" s="94">
        <v>1.1976605372</v>
      </c>
      <c r="AQ87" s="94">
        <v>0.67491342870000004</v>
      </c>
      <c r="AR87" s="94">
        <v>0.95615203299999996</v>
      </c>
      <c r="AS87" s="94">
        <v>0.77540301509999998</v>
      </c>
      <c r="AT87" s="94">
        <v>1.1790342471999999</v>
      </c>
      <c r="AU87" s="93" t="s">
        <v>28</v>
      </c>
      <c r="AV87" s="93" t="s">
        <v>28</v>
      </c>
      <c r="AW87" s="93" t="s">
        <v>28</v>
      </c>
      <c r="AX87" s="93" t="s">
        <v>28</v>
      </c>
      <c r="AY87" s="93" t="s">
        <v>28</v>
      </c>
      <c r="AZ87" s="93" t="s">
        <v>28</v>
      </c>
      <c r="BA87" s="93" t="s">
        <v>28</v>
      </c>
      <c r="BB87" s="93" t="s">
        <v>28</v>
      </c>
      <c r="BC87" s="105" t="s">
        <v>28</v>
      </c>
      <c r="BD87" s="106">
        <v>34.799999999999997</v>
      </c>
      <c r="BE87" s="106">
        <v>35.200000000000003</v>
      </c>
      <c r="BF87" s="106">
        <v>35.6</v>
      </c>
    </row>
    <row r="88" spans="1:93" x14ac:dyDescent="0.3">
      <c r="A88" s="9"/>
      <c r="B88" t="s">
        <v>102</v>
      </c>
      <c r="C88" s="93">
        <v>67</v>
      </c>
      <c r="D88" s="103">
        <v>742</v>
      </c>
      <c r="E88" s="104">
        <v>9.0405743799999994E-2</v>
      </c>
      <c r="F88" s="94">
        <v>7.1053220099999995E-2</v>
      </c>
      <c r="G88" s="94">
        <v>0.1150292485</v>
      </c>
      <c r="H88" s="94">
        <v>0.16107577719999999</v>
      </c>
      <c r="I88" s="96">
        <v>9.0296496000000004E-2</v>
      </c>
      <c r="J88" s="94">
        <v>7.1068979300000001E-2</v>
      </c>
      <c r="K88" s="94">
        <v>0.11472596440000001</v>
      </c>
      <c r="L88" s="94">
        <v>1.1879618170999999</v>
      </c>
      <c r="M88" s="94">
        <v>0.93366316029999996</v>
      </c>
      <c r="N88" s="94">
        <v>1.5115229334</v>
      </c>
      <c r="O88" s="103">
        <v>67</v>
      </c>
      <c r="P88" s="103">
        <v>718</v>
      </c>
      <c r="Q88" s="104">
        <v>9.3354800299999999E-2</v>
      </c>
      <c r="R88" s="94">
        <v>7.3381261000000003E-2</v>
      </c>
      <c r="S88" s="94">
        <v>0.1187649083</v>
      </c>
      <c r="T88" s="94">
        <v>0.23609512090000001</v>
      </c>
      <c r="U88" s="96">
        <v>9.3314763199999998E-2</v>
      </c>
      <c r="V88" s="94">
        <v>7.3444544E-2</v>
      </c>
      <c r="W88" s="94">
        <v>0.1185608155</v>
      </c>
      <c r="X88" s="94">
        <v>1.1566491864999999</v>
      </c>
      <c r="Y88" s="94">
        <v>0.90918062700000002</v>
      </c>
      <c r="Z88" s="94">
        <v>1.4714758552</v>
      </c>
      <c r="AA88" s="103">
        <v>60</v>
      </c>
      <c r="AB88" s="103">
        <v>677</v>
      </c>
      <c r="AC88" s="104">
        <v>8.8623995100000005E-2</v>
      </c>
      <c r="AD88" s="94">
        <v>6.8725138699999994E-2</v>
      </c>
      <c r="AE88" s="94">
        <v>0.1142844183</v>
      </c>
      <c r="AF88" s="94">
        <v>0.54363604320000003</v>
      </c>
      <c r="AG88" s="96">
        <v>8.8626292499999995E-2</v>
      </c>
      <c r="AH88" s="94">
        <v>6.8813387099999998E-2</v>
      </c>
      <c r="AI88" s="94">
        <v>0.11414377420000001</v>
      </c>
      <c r="AJ88" s="94">
        <v>1.0819822426000001</v>
      </c>
      <c r="AK88" s="94">
        <v>0.83904341780000002</v>
      </c>
      <c r="AL88" s="94">
        <v>1.3952622099</v>
      </c>
      <c r="AM88" s="94">
        <v>0.76984128149999997</v>
      </c>
      <c r="AN88" s="94">
        <v>0.94932445669999999</v>
      </c>
      <c r="AO88" s="94">
        <v>0.67006836010000004</v>
      </c>
      <c r="AP88" s="94">
        <v>1.3449626601</v>
      </c>
      <c r="AQ88" s="94">
        <v>0.85261118179999995</v>
      </c>
      <c r="AR88" s="94">
        <v>1.0326202335000001</v>
      </c>
      <c r="AS88" s="94">
        <v>0.73599399409999999</v>
      </c>
      <c r="AT88" s="94">
        <v>1.4487951738</v>
      </c>
      <c r="AU88" s="93" t="s">
        <v>28</v>
      </c>
      <c r="AV88" s="93" t="s">
        <v>28</v>
      </c>
      <c r="AW88" s="93" t="s">
        <v>28</v>
      </c>
      <c r="AX88" s="93" t="s">
        <v>28</v>
      </c>
      <c r="AY88" s="93" t="s">
        <v>28</v>
      </c>
      <c r="AZ88" s="93" t="s">
        <v>28</v>
      </c>
      <c r="BA88" s="93" t="s">
        <v>28</v>
      </c>
      <c r="BB88" s="93" t="s">
        <v>28</v>
      </c>
      <c r="BC88" s="105" t="s">
        <v>28</v>
      </c>
      <c r="BD88" s="106">
        <v>13.4</v>
      </c>
      <c r="BE88" s="106">
        <v>13.4</v>
      </c>
      <c r="BF88" s="106">
        <v>12</v>
      </c>
    </row>
    <row r="89" spans="1:93" x14ac:dyDescent="0.3">
      <c r="A89" s="9"/>
      <c r="B89" t="s">
        <v>150</v>
      </c>
      <c r="C89" s="93">
        <v>138</v>
      </c>
      <c r="D89" s="103">
        <v>1723</v>
      </c>
      <c r="E89" s="104">
        <v>8.0521211699999998E-2</v>
      </c>
      <c r="F89" s="94">
        <v>6.8004362200000001E-2</v>
      </c>
      <c r="G89" s="94">
        <v>9.5341906300000001E-2</v>
      </c>
      <c r="H89" s="94">
        <v>0.51253528370000001</v>
      </c>
      <c r="I89" s="96">
        <v>8.0092861299999998E-2</v>
      </c>
      <c r="J89" s="94">
        <v>6.7785175000000003E-2</v>
      </c>
      <c r="K89" s="94">
        <v>9.4635241800000006E-2</v>
      </c>
      <c r="L89" s="94">
        <v>1.0580757473</v>
      </c>
      <c r="M89" s="94">
        <v>0.89360014450000003</v>
      </c>
      <c r="N89" s="94">
        <v>1.2528246486000001</v>
      </c>
      <c r="O89" s="103">
        <v>160</v>
      </c>
      <c r="P89" s="103">
        <v>1847</v>
      </c>
      <c r="Q89" s="104">
        <v>8.6984886400000003E-2</v>
      </c>
      <c r="R89" s="94">
        <v>7.4348113199999996E-2</v>
      </c>
      <c r="S89" s="94">
        <v>0.1017695022</v>
      </c>
      <c r="T89" s="94">
        <v>0.34998839879999999</v>
      </c>
      <c r="U89" s="96">
        <v>8.6626962599999996E-2</v>
      </c>
      <c r="V89" s="94">
        <v>7.4192447300000006E-2</v>
      </c>
      <c r="W89" s="94">
        <v>0.1011454796</v>
      </c>
      <c r="X89" s="94">
        <v>1.0777270993000001</v>
      </c>
      <c r="Y89" s="94">
        <v>0.92115975149999996</v>
      </c>
      <c r="Z89" s="94">
        <v>1.2609058295</v>
      </c>
      <c r="AA89" s="103">
        <v>149</v>
      </c>
      <c r="AB89" s="103">
        <v>1604</v>
      </c>
      <c r="AC89" s="104">
        <v>9.3069870299999996E-2</v>
      </c>
      <c r="AD89" s="94">
        <v>7.9105676200000002E-2</v>
      </c>
      <c r="AE89" s="94">
        <v>0.10949910509999999</v>
      </c>
      <c r="AF89" s="94">
        <v>0.1235311088</v>
      </c>
      <c r="AG89" s="96">
        <v>9.2892768099999995E-2</v>
      </c>
      <c r="AH89" s="94">
        <v>7.9113164599999994E-2</v>
      </c>
      <c r="AI89" s="94">
        <v>0.1090724459</v>
      </c>
      <c r="AJ89" s="94">
        <v>1.136260523</v>
      </c>
      <c r="AK89" s="94">
        <v>0.96577610700000005</v>
      </c>
      <c r="AL89" s="94">
        <v>1.3368398397000001</v>
      </c>
      <c r="AM89" s="94">
        <v>0.55257758879999996</v>
      </c>
      <c r="AN89" s="94">
        <v>1.0699544958</v>
      </c>
      <c r="AO89" s="94">
        <v>0.85596397869999996</v>
      </c>
      <c r="AP89" s="94">
        <v>1.3374425226</v>
      </c>
      <c r="AQ89" s="94">
        <v>0.5062843011</v>
      </c>
      <c r="AR89" s="94">
        <v>1.0802729443000001</v>
      </c>
      <c r="AS89" s="94">
        <v>0.86029101399999997</v>
      </c>
      <c r="AT89" s="94">
        <v>1.3565056651</v>
      </c>
      <c r="AU89" s="93" t="s">
        <v>28</v>
      </c>
      <c r="AV89" s="93" t="s">
        <v>28</v>
      </c>
      <c r="AW89" s="93" t="s">
        <v>28</v>
      </c>
      <c r="AX89" s="93" t="s">
        <v>28</v>
      </c>
      <c r="AY89" s="93" t="s">
        <v>28</v>
      </c>
      <c r="AZ89" s="93" t="s">
        <v>28</v>
      </c>
      <c r="BA89" s="93" t="s">
        <v>28</v>
      </c>
      <c r="BB89" s="93" t="s">
        <v>28</v>
      </c>
      <c r="BC89" s="105" t="s">
        <v>28</v>
      </c>
      <c r="BD89" s="106">
        <v>27.6</v>
      </c>
      <c r="BE89" s="106">
        <v>32</v>
      </c>
      <c r="BF89" s="106">
        <v>29.8</v>
      </c>
    </row>
    <row r="90" spans="1:93" x14ac:dyDescent="0.3">
      <c r="A90" s="9"/>
      <c r="B90" t="s">
        <v>151</v>
      </c>
      <c r="C90" s="93">
        <v>143</v>
      </c>
      <c r="D90" s="103">
        <v>1451</v>
      </c>
      <c r="E90" s="104">
        <v>9.8365291100000002E-2</v>
      </c>
      <c r="F90" s="94">
        <v>8.3322568400000005E-2</v>
      </c>
      <c r="G90" s="94">
        <v>0.1161237666</v>
      </c>
      <c r="H90" s="94">
        <v>2.4416469999999999E-3</v>
      </c>
      <c r="I90" s="96">
        <v>9.8552722300000006E-2</v>
      </c>
      <c r="J90" s="94">
        <v>8.3654166399999993E-2</v>
      </c>
      <c r="K90" s="94">
        <v>0.1161046661</v>
      </c>
      <c r="L90" s="94">
        <v>1.2925529392999999</v>
      </c>
      <c r="M90" s="94">
        <v>1.0948865151</v>
      </c>
      <c r="N90" s="94">
        <v>1.5259052678</v>
      </c>
      <c r="O90" s="103">
        <v>171</v>
      </c>
      <c r="P90" s="103">
        <v>1590</v>
      </c>
      <c r="Q90" s="104">
        <v>0.1075706238</v>
      </c>
      <c r="R90" s="94">
        <v>9.2408246799999996E-2</v>
      </c>
      <c r="S90" s="94">
        <v>0.12522084889999999</v>
      </c>
      <c r="T90" s="94">
        <v>2.10688E-4</v>
      </c>
      <c r="U90" s="96">
        <v>0.10754716979999999</v>
      </c>
      <c r="V90" s="94">
        <v>9.2577612599999998E-2</v>
      </c>
      <c r="W90" s="94">
        <v>0.1249372651</v>
      </c>
      <c r="X90" s="94">
        <v>1.3327806834</v>
      </c>
      <c r="Y90" s="94">
        <v>1.1449215589999999</v>
      </c>
      <c r="Z90" s="94">
        <v>1.5514637977000001</v>
      </c>
      <c r="AA90" s="103">
        <v>171</v>
      </c>
      <c r="AB90" s="103">
        <v>1486</v>
      </c>
      <c r="AC90" s="104">
        <v>0.11555290109999999</v>
      </c>
      <c r="AD90" s="94">
        <v>9.9258684200000002E-2</v>
      </c>
      <c r="AE90" s="94">
        <v>0.13452196199999999</v>
      </c>
      <c r="AF90" s="94">
        <v>9.1098119999999999E-6</v>
      </c>
      <c r="AG90" s="96">
        <v>0.1150740242</v>
      </c>
      <c r="AH90" s="94">
        <v>9.9056799500000001E-2</v>
      </c>
      <c r="AI90" s="94">
        <v>0.13368119210000001</v>
      </c>
      <c r="AJ90" s="94">
        <v>1.4107487138000001</v>
      </c>
      <c r="AK90" s="94">
        <v>1.2118177890999999</v>
      </c>
      <c r="AL90" s="94">
        <v>1.6423359610999999</v>
      </c>
      <c r="AM90" s="94">
        <v>0.50807091559999995</v>
      </c>
      <c r="AN90" s="94">
        <v>1.0742049918000001</v>
      </c>
      <c r="AO90" s="94">
        <v>0.86901380080000001</v>
      </c>
      <c r="AP90" s="94">
        <v>1.3278458448999999</v>
      </c>
      <c r="AQ90" s="94">
        <v>0.42986523230000001</v>
      </c>
      <c r="AR90" s="94">
        <v>1.0935831395</v>
      </c>
      <c r="AS90" s="94">
        <v>0.87577232189999998</v>
      </c>
      <c r="AT90" s="94">
        <v>1.3655650596</v>
      </c>
      <c r="AU90" s="93">
        <v>1</v>
      </c>
      <c r="AV90" s="93">
        <v>2</v>
      </c>
      <c r="AW90" s="93">
        <v>3</v>
      </c>
      <c r="AX90" s="93" t="s">
        <v>28</v>
      </c>
      <c r="AY90" s="93" t="s">
        <v>28</v>
      </c>
      <c r="AZ90" s="93" t="s">
        <v>28</v>
      </c>
      <c r="BA90" s="93" t="s">
        <v>28</v>
      </c>
      <c r="BB90" s="93" t="s">
        <v>28</v>
      </c>
      <c r="BC90" s="105" t="s">
        <v>229</v>
      </c>
      <c r="BD90" s="106">
        <v>28.6</v>
      </c>
      <c r="BE90" s="106">
        <v>34.200000000000003</v>
      </c>
      <c r="BF90" s="106">
        <v>34.200000000000003</v>
      </c>
    </row>
    <row r="91" spans="1:93" x14ac:dyDescent="0.3">
      <c r="A91" s="9"/>
      <c r="B91" t="s">
        <v>103</v>
      </c>
      <c r="C91" s="93">
        <v>159</v>
      </c>
      <c r="D91" s="103">
        <v>1879</v>
      </c>
      <c r="E91" s="104">
        <v>8.4661728800000002E-2</v>
      </c>
      <c r="F91" s="94">
        <v>7.2315899099999997E-2</v>
      </c>
      <c r="G91" s="94">
        <v>9.91152488E-2</v>
      </c>
      <c r="H91" s="94">
        <v>0.18501086459999999</v>
      </c>
      <c r="I91" s="96">
        <v>8.4619478400000003E-2</v>
      </c>
      <c r="J91" s="94">
        <v>7.2437869899999993E-2</v>
      </c>
      <c r="K91" s="94">
        <v>9.8849623100000006E-2</v>
      </c>
      <c r="L91" s="94">
        <v>1.1124835320999999</v>
      </c>
      <c r="M91" s="94">
        <v>0.95025518549999999</v>
      </c>
      <c r="N91" s="94">
        <v>1.3024076355</v>
      </c>
      <c r="O91" s="103">
        <v>169</v>
      </c>
      <c r="P91" s="103">
        <v>2095</v>
      </c>
      <c r="Q91" s="104">
        <v>8.0793646699999999E-2</v>
      </c>
      <c r="R91" s="94">
        <v>6.9345469100000001E-2</v>
      </c>
      <c r="S91" s="94">
        <v>9.4131793199999994E-2</v>
      </c>
      <c r="T91" s="94">
        <v>0.98957905199999996</v>
      </c>
      <c r="U91" s="96">
        <v>8.0668257800000004E-2</v>
      </c>
      <c r="V91" s="94">
        <v>6.9378616599999998E-2</v>
      </c>
      <c r="W91" s="94">
        <v>9.3795006799999997E-2</v>
      </c>
      <c r="X91" s="94">
        <v>1.0010187529000001</v>
      </c>
      <c r="Y91" s="94">
        <v>0.85917789060000005</v>
      </c>
      <c r="Z91" s="94">
        <v>1.1662759886</v>
      </c>
      <c r="AA91" s="103">
        <v>163</v>
      </c>
      <c r="AB91" s="103">
        <v>1971</v>
      </c>
      <c r="AC91" s="104">
        <v>8.2859250100000004E-2</v>
      </c>
      <c r="AD91" s="94">
        <v>7.0921112999999994E-2</v>
      </c>
      <c r="AE91" s="94">
        <v>9.6806931600000007E-2</v>
      </c>
      <c r="AF91" s="94">
        <v>0.88445317960000003</v>
      </c>
      <c r="AG91" s="96">
        <v>8.2699137500000006E-2</v>
      </c>
      <c r="AH91" s="94">
        <v>7.0929962400000005E-2</v>
      </c>
      <c r="AI91" s="94">
        <v>9.6421133000000006E-2</v>
      </c>
      <c r="AJ91" s="94">
        <v>1.0116023005000001</v>
      </c>
      <c r="AK91" s="94">
        <v>0.86585337100000004</v>
      </c>
      <c r="AL91" s="94">
        <v>1.1818851188999999</v>
      </c>
      <c r="AM91" s="94">
        <v>0.81813383500000003</v>
      </c>
      <c r="AN91" s="94">
        <v>1.0255664089000001</v>
      </c>
      <c r="AO91" s="94">
        <v>0.82701420869999998</v>
      </c>
      <c r="AP91" s="94">
        <v>1.2717876526</v>
      </c>
      <c r="AQ91" s="94">
        <v>0.67209678260000005</v>
      </c>
      <c r="AR91" s="94">
        <v>0.95431132640000005</v>
      </c>
      <c r="AS91" s="94">
        <v>0.76850173879999994</v>
      </c>
      <c r="AT91" s="94">
        <v>1.1850462553000001</v>
      </c>
      <c r="AU91" s="93" t="s">
        <v>28</v>
      </c>
      <c r="AV91" s="93" t="s">
        <v>28</v>
      </c>
      <c r="AW91" s="93" t="s">
        <v>28</v>
      </c>
      <c r="AX91" s="93" t="s">
        <v>28</v>
      </c>
      <c r="AY91" s="93" t="s">
        <v>28</v>
      </c>
      <c r="AZ91" s="93" t="s">
        <v>28</v>
      </c>
      <c r="BA91" s="93" t="s">
        <v>28</v>
      </c>
      <c r="BB91" s="93" t="s">
        <v>28</v>
      </c>
      <c r="BC91" s="105" t="s">
        <v>28</v>
      </c>
      <c r="BD91" s="106">
        <v>31.8</v>
      </c>
      <c r="BE91" s="106">
        <v>33.799999999999997</v>
      </c>
      <c r="BF91" s="106">
        <v>32.6</v>
      </c>
    </row>
    <row r="92" spans="1:93" x14ac:dyDescent="0.3">
      <c r="A92" s="9"/>
      <c r="B92" t="s">
        <v>113</v>
      </c>
      <c r="C92" s="93">
        <v>170</v>
      </c>
      <c r="D92" s="103">
        <v>1423</v>
      </c>
      <c r="E92" s="104">
        <v>0.1193452332</v>
      </c>
      <c r="F92" s="94">
        <v>0.1024561259</v>
      </c>
      <c r="G92" s="94">
        <v>0.13901838050000001</v>
      </c>
      <c r="H92" s="94">
        <v>7.4865223999999994E-9</v>
      </c>
      <c r="I92" s="96">
        <v>0.1194659171</v>
      </c>
      <c r="J92" s="94">
        <v>0.1027921247</v>
      </c>
      <c r="K92" s="94">
        <v>0.13884434609999999</v>
      </c>
      <c r="L92" s="94">
        <v>1.5682364212</v>
      </c>
      <c r="M92" s="94">
        <v>1.3463078822000001</v>
      </c>
      <c r="N92" s="94">
        <v>1.8267481793</v>
      </c>
      <c r="O92" s="103">
        <v>229</v>
      </c>
      <c r="P92" s="103">
        <v>1689</v>
      </c>
      <c r="Q92" s="104">
        <v>0.13596914709999999</v>
      </c>
      <c r="R92" s="94">
        <v>0.1191688299</v>
      </c>
      <c r="S92" s="94">
        <v>0.15513795829999999</v>
      </c>
      <c r="T92" s="94">
        <v>9.1385799999999995E-15</v>
      </c>
      <c r="U92" s="96">
        <v>0.13558318529999999</v>
      </c>
      <c r="V92" s="94">
        <v>0.119112366</v>
      </c>
      <c r="W92" s="94">
        <v>0.1543315841</v>
      </c>
      <c r="X92" s="94">
        <v>1.6846332799999999</v>
      </c>
      <c r="Y92" s="94">
        <v>1.4764803714000001</v>
      </c>
      <c r="Z92" s="94">
        <v>1.9221314030000001</v>
      </c>
      <c r="AA92" s="103">
        <v>202</v>
      </c>
      <c r="AB92" s="103">
        <v>1629</v>
      </c>
      <c r="AC92" s="104">
        <v>0.12438140070000001</v>
      </c>
      <c r="AD92" s="94">
        <v>0.1081102021</v>
      </c>
      <c r="AE92" s="94">
        <v>0.14310150690000001</v>
      </c>
      <c r="AF92" s="94">
        <v>5.2228515999999997E-9</v>
      </c>
      <c r="AG92" s="96">
        <v>0.1240024555</v>
      </c>
      <c r="AH92" s="94">
        <v>0.1080288999</v>
      </c>
      <c r="AI92" s="94">
        <v>0.14233792049999999</v>
      </c>
      <c r="AJ92" s="94">
        <v>1.5185330645999999</v>
      </c>
      <c r="AK92" s="94">
        <v>1.3198831627000001</v>
      </c>
      <c r="AL92" s="94">
        <v>1.7470809034000001</v>
      </c>
      <c r="AM92" s="94">
        <v>0.35613020880000001</v>
      </c>
      <c r="AN92" s="94">
        <v>0.91477664820000004</v>
      </c>
      <c r="AO92" s="94">
        <v>0.75709036929999995</v>
      </c>
      <c r="AP92" s="94">
        <v>1.1053057204000001</v>
      </c>
      <c r="AQ92" s="94">
        <v>0.19771690459999999</v>
      </c>
      <c r="AR92" s="94">
        <v>1.1392926507000001</v>
      </c>
      <c r="AS92" s="94">
        <v>0.93423970170000004</v>
      </c>
      <c r="AT92" s="94">
        <v>1.3893519421</v>
      </c>
      <c r="AU92" s="93">
        <v>1</v>
      </c>
      <c r="AV92" s="93">
        <v>2</v>
      </c>
      <c r="AW92" s="93">
        <v>3</v>
      </c>
      <c r="AX92" s="93" t="s">
        <v>28</v>
      </c>
      <c r="AY92" s="93" t="s">
        <v>28</v>
      </c>
      <c r="AZ92" s="93" t="s">
        <v>28</v>
      </c>
      <c r="BA92" s="93" t="s">
        <v>28</v>
      </c>
      <c r="BB92" s="93" t="s">
        <v>28</v>
      </c>
      <c r="BC92" s="105" t="s">
        <v>229</v>
      </c>
      <c r="BD92" s="106">
        <v>34</v>
      </c>
      <c r="BE92" s="106">
        <v>45.8</v>
      </c>
      <c r="BF92" s="106">
        <v>40.4</v>
      </c>
    </row>
    <row r="93" spans="1:93" x14ac:dyDescent="0.3">
      <c r="A93" s="9"/>
      <c r="B93" t="s">
        <v>112</v>
      </c>
      <c r="C93" s="93">
        <v>6</v>
      </c>
      <c r="D93" s="103">
        <v>189</v>
      </c>
      <c r="E93" s="104">
        <v>3.1929597099999998E-2</v>
      </c>
      <c r="F93" s="94">
        <v>1.43383755E-2</v>
      </c>
      <c r="G93" s="94">
        <v>7.1102836599999997E-2</v>
      </c>
      <c r="H93" s="94">
        <v>3.3478778100000002E-2</v>
      </c>
      <c r="I93" s="96">
        <v>3.1746031700000003E-2</v>
      </c>
      <c r="J93" s="94">
        <v>1.4262244300000001E-2</v>
      </c>
      <c r="K93" s="94">
        <v>7.0662829100000005E-2</v>
      </c>
      <c r="L93" s="94">
        <v>0.41956562219999999</v>
      </c>
      <c r="M93" s="94">
        <v>0.18841106630000001</v>
      </c>
      <c r="N93" s="94">
        <v>0.93431513769999996</v>
      </c>
      <c r="O93" s="103">
        <v>15</v>
      </c>
      <c r="P93" s="103">
        <v>200</v>
      </c>
      <c r="Q93" s="104">
        <v>7.55136223E-2</v>
      </c>
      <c r="R93" s="94">
        <v>4.5495907299999999E-2</v>
      </c>
      <c r="S93" s="94">
        <v>0.1253367058</v>
      </c>
      <c r="T93" s="94">
        <v>0.79679871120000001</v>
      </c>
      <c r="U93" s="96">
        <v>7.4999999999999997E-2</v>
      </c>
      <c r="V93" s="94">
        <v>4.5214941199999997E-2</v>
      </c>
      <c r="W93" s="94">
        <v>0.12440577949999999</v>
      </c>
      <c r="X93" s="94">
        <v>0.93560019940000005</v>
      </c>
      <c r="Y93" s="94">
        <v>0.56368610910000005</v>
      </c>
      <c r="Z93" s="94">
        <v>1.5528992447000001</v>
      </c>
      <c r="AA93" s="103">
        <v>32</v>
      </c>
      <c r="AB93" s="103">
        <v>292</v>
      </c>
      <c r="AC93" s="104">
        <v>0.1103046603</v>
      </c>
      <c r="AD93" s="94">
        <v>7.7932344799999997E-2</v>
      </c>
      <c r="AE93" s="94">
        <v>0.1561241116</v>
      </c>
      <c r="AF93" s="94">
        <v>9.3114360500000007E-2</v>
      </c>
      <c r="AG93" s="96">
        <v>0.10958904110000001</v>
      </c>
      <c r="AH93" s="94">
        <v>7.7498720300000004E-2</v>
      </c>
      <c r="AI93" s="94">
        <v>0.15496717739999999</v>
      </c>
      <c r="AJ93" s="94">
        <v>1.3466746075</v>
      </c>
      <c r="AK93" s="94">
        <v>0.9514512759</v>
      </c>
      <c r="AL93" s="94">
        <v>1.9060697529999999</v>
      </c>
      <c r="AM93" s="94">
        <v>0.2259062436</v>
      </c>
      <c r="AN93" s="94">
        <v>1.4607253239</v>
      </c>
      <c r="AO93" s="94">
        <v>0.79106741599999997</v>
      </c>
      <c r="AP93" s="94">
        <v>2.6972650230999999</v>
      </c>
      <c r="AQ93" s="94">
        <v>7.4752147199999994E-2</v>
      </c>
      <c r="AR93" s="94">
        <v>2.3650039209</v>
      </c>
      <c r="AS93" s="94">
        <v>0.91761858350000003</v>
      </c>
      <c r="AT93" s="94">
        <v>6.0953904452999996</v>
      </c>
      <c r="AU93" s="93" t="s">
        <v>28</v>
      </c>
      <c r="AV93" s="93" t="s">
        <v>28</v>
      </c>
      <c r="AW93" s="93" t="s">
        <v>28</v>
      </c>
      <c r="AX93" s="93" t="s">
        <v>28</v>
      </c>
      <c r="AY93" s="93" t="s">
        <v>28</v>
      </c>
      <c r="AZ93" s="93" t="s">
        <v>28</v>
      </c>
      <c r="BA93" s="93" t="s">
        <v>28</v>
      </c>
      <c r="BB93" s="93" t="s">
        <v>28</v>
      </c>
      <c r="BC93" s="105" t="s">
        <v>28</v>
      </c>
      <c r="BD93" s="106">
        <v>1.2</v>
      </c>
      <c r="BE93" s="106">
        <v>3</v>
      </c>
      <c r="BF93" s="106">
        <v>6.4</v>
      </c>
    </row>
    <row r="94" spans="1:93" x14ac:dyDescent="0.3">
      <c r="A94" s="9"/>
      <c r="B94" t="s">
        <v>114</v>
      </c>
      <c r="C94" s="93">
        <v>172</v>
      </c>
      <c r="D94" s="103">
        <v>1878</v>
      </c>
      <c r="E94" s="104">
        <v>9.1553875399999998E-2</v>
      </c>
      <c r="F94" s="94">
        <v>7.86655463E-2</v>
      </c>
      <c r="G94" s="94">
        <v>0.1065537899</v>
      </c>
      <c r="H94" s="94">
        <v>1.6939178999999999E-2</v>
      </c>
      <c r="I94" s="96">
        <v>9.1586794499999999E-2</v>
      </c>
      <c r="J94" s="94">
        <v>7.8873179799999998E-2</v>
      </c>
      <c r="K94" s="94">
        <v>0.1063497243</v>
      </c>
      <c r="L94" s="94">
        <v>1.2030486509</v>
      </c>
      <c r="M94" s="94">
        <v>1.0336916816999999</v>
      </c>
      <c r="N94" s="94">
        <v>1.4001525619999999</v>
      </c>
      <c r="O94" s="103">
        <v>231</v>
      </c>
      <c r="P94" s="103">
        <v>2096</v>
      </c>
      <c r="Q94" s="104">
        <v>0.11046165600000001</v>
      </c>
      <c r="R94" s="94">
        <v>9.6864851299999999E-2</v>
      </c>
      <c r="S94" s="94">
        <v>0.12596702800000001</v>
      </c>
      <c r="T94" s="94">
        <v>2.8382514999999998E-6</v>
      </c>
      <c r="U94" s="96">
        <v>0.1102099237</v>
      </c>
      <c r="V94" s="94">
        <v>9.6875900299999998E-2</v>
      </c>
      <c r="W94" s="94">
        <v>0.1253792453</v>
      </c>
      <c r="X94" s="94">
        <v>1.3686000517000001</v>
      </c>
      <c r="Y94" s="94">
        <v>1.2001380872</v>
      </c>
      <c r="Z94" s="94">
        <v>1.5607088230999999</v>
      </c>
      <c r="AA94" s="103">
        <v>260</v>
      </c>
      <c r="AB94" s="103">
        <v>2439</v>
      </c>
      <c r="AC94" s="104">
        <v>0.1069866449</v>
      </c>
      <c r="AD94" s="94">
        <v>9.4495012099999998E-2</v>
      </c>
      <c r="AE94" s="94">
        <v>0.1211295912</v>
      </c>
      <c r="AF94" s="94">
        <v>2.48203E-5</v>
      </c>
      <c r="AG94" s="96">
        <v>0.10660106599999999</v>
      </c>
      <c r="AH94" s="94">
        <v>9.4400059699999997E-2</v>
      </c>
      <c r="AI94" s="94">
        <v>0.12037902640000001</v>
      </c>
      <c r="AJ94" s="94">
        <v>1.3061660093</v>
      </c>
      <c r="AK94" s="94">
        <v>1.1536596269999999</v>
      </c>
      <c r="AL94" s="94">
        <v>1.4788327545</v>
      </c>
      <c r="AM94" s="94">
        <v>0.72370098370000002</v>
      </c>
      <c r="AN94" s="94">
        <v>0.96854101960000005</v>
      </c>
      <c r="AO94" s="94">
        <v>0.81124812199999996</v>
      </c>
      <c r="AP94" s="94">
        <v>1.1563314369</v>
      </c>
      <c r="AQ94" s="94">
        <v>6.23202562E-2</v>
      </c>
      <c r="AR94" s="94">
        <v>1.2065208111000001</v>
      </c>
      <c r="AS94" s="94">
        <v>0.99038221230000001</v>
      </c>
      <c r="AT94" s="94">
        <v>1.4698289707000001</v>
      </c>
      <c r="AU94" s="93" t="s">
        <v>28</v>
      </c>
      <c r="AV94" s="93">
        <v>2</v>
      </c>
      <c r="AW94" s="93">
        <v>3</v>
      </c>
      <c r="AX94" s="93" t="s">
        <v>28</v>
      </c>
      <c r="AY94" s="93" t="s">
        <v>28</v>
      </c>
      <c r="AZ94" s="93" t="s">
        <v>28</v>
      </c>
      <c r="BA94" s="93" t="s">
        <v>28</v>
      </c>
      <c r="BB94" s="93" t="s">
        <v>28</v>
      </c>
      <c r="BC94" s="105" t="s">
        <v>230</v>
      </c>
      <c r="BD94" s="106">
        <v>34.4</v>
      </c>
      <c r="BE94" s="106">
        <v>46.2</v>
      </c>
      <c r="BF94" s="106">
        <v>52</v>
      </c>
    </row>
    <row r="95" spans="1:93" x14ac:dyDescent="0.3">
      <c r="A95" s="9"/>
      <c r="B95" t="s">
        <v>104</v>
      </c>
      <c r="C95" s="93">
        <v>132</v>
      </c>
      <c r="D95" s="103">
        <v>1670</v>
      </c>
      <c r="E95" s="104">
        <v>7.9448715700000005E-2</v>
      </c>
      <c r="F95" s="94">
        <v>6.6849846899999996E-2</v>
      </c>
      <c r="G95" s="94">
        <v>9.4422032599999997E-2</v>
      </c>
      <c r="H95" s="94">
        <v>0.62512599520000001</v>
      </c>
      <c r="I95" s="96">
        <v>7.9041916200000006E-2</v>
      </c>
      <c r="J95" s="94">
        <v>6.6645353399999996E-2</v>
      </c>
      <c r="K95" s="94">
        <v>9.3744337600000005E-2</v>
      </c>
      <c r="L95" s="94">
        <v>1.0439827897</v>
      </c>
      <c r="M95" s="94">
        <v>0.87842942540000002</v>
      </c>
      <c r="N95" s="94">
        <v>1.2407371994</v>
      </c>
      <c r="O95" s="103">
        <v>159</v>
      </c>
      <c r="P95" s="103">
        <v>1746</v>
      </c>
      <c r="Q95" s="104">
        <v>9.1504135599999994E-2</v>
      </c>
      <c r="R95" s="94">
        <v>7.8171090799999995E-2</v>
      </c>
      <c r="S95" s="94">
        <v>0.1071112957</v>
      </c>
      <c r="T95" s="94">
        <v>0.11829842309999999</v>
      </c>
      <c r="U95" s="96">
        <v>9.10652921E-2</v>
      </c>
      <c r="V95" s="94">
        <v>7.7955760299999996E-2</v>
      </c>
      <c r="W95" s="94">
        <v>0.10637940529999999</v>
      </c>
      <c r="X95" s="94">
        <v>1.1337197834999999</v>
      </c>
      <c r="Y95" s="94">
        <v>0.9685257571</v>
      </c>
      <c r="Z95" s="94">
        <v>1.3270896907</v>
      </c>
      <c r="AA95" s="103">
        <v>152</v>
      </c>
      <c r="AB95" s="103">
        <v>1737</v>
      </c>
      <c r="AC95" s="104">
        <v>8.7861843699999997E-2</v>
      </c>
      <c r="AD95" s="94">
        <v>7.4793822199999999E-2</v>
      </c>
      <c r="AE95" s="94">
        <v>0.1032131178</v>
      </c>
      <c r="AF95" s="94">
        <v>0.39315057310000001</v>
      </c>
      <c r="AG95" s="96">
        <v>8.7507196300000006E-2</v>
      </c>
      <c r="AH95" s="94">
        <v>7.4645255300000005E-2</v>
      </c>
      <c r="AI95" s="94">
        <v>0.1025853469</v>
      </c>
      <c r="AJ95" s="94">
        <v>1.0726773789999999</v>
      </c>
      <c r="AK95" s="94">
        <v>0.91313404970000001</v>
      </c>
      <c r="AL95" s="94">
        <v>1.2600962146000001</v>
      </c>
      <c r="AM95" s="94">
        <v>0.72029870819999997</v>
      </c>
      <c r="AN95" s="94">
        <v>0.96019533109999999</v>
      </c>
      <c r="AO95" s="94">
        <v>0.76877395209999999</v>
      </c>
      <c r="AP95" s="94">
        <v>1.1992798032</v>
      </c>
      <c r="AQ95" s="94">
        <v>0.23023656619999999</v>
      </c>
      <c r="AR95" s="94">
        <v>1.1517383861999999</v>
      </c>
      <c r="AS95" s="94">
        <v>0.91437322759999995</v>
      </c>
      <c r="AT95" s="94">
        <v>1.4507219482</v>
      </c>
      <c r="AU95" s="93" t="s">
        <v>28</v>
      </c>
      <c r="AV95" s="93" t="s">
        <v>28</v>
      </c>
      <c r="AW95" s="93" t="s">
        <v>28</v>
      </c>
      <c r="AX95" s="93" t="s">
        <v>28</v>
      </c>
      <c r="AY95" s="93" t="s">
        <v>28</v>
      </c>
      <c r="AZ95" s="93" t="s">
        <v>28</v>
      </c>
      <c r="BA95" s="93" t="s">
        <v>28</v>
      </c>
      <c r="BB95" s="93" t="s">
        <v>28</v>
      </c>
      <c r="BC95" s="105" t="s">
        <v>28</v>
      </c>
      <c r="BD95" s="106">
        <v>26.4</v>
      </c>
      <c r="BE95" s="106">
        <v>31.8</v>
      </c>
      <c r="BF95" s="106">
        <v>30.4</v>
      </c>
    </row>
    <row r="96" spans="1:93" x14ac:dyDescent="0.3">
      <c r="A96" s="9"/>
      <c r="B96" t="s">
        <v>105</v>
      </c>
      <c r="C96" s="93">
        <v>91</v>
      </c>
      <c r="D96" s="103">
        <v>1024</v>
      </c>
      <c r="E96" s="104">
        <v>8.8885214000000004E-2</v>
      </c>
      <c r="F96" s="94">
        <v>7.2256551200000005E-2</v>
      </c>
      <c r="G96" s="94">
        <v>0.10934069120000001</v>
      </c>
      <c r="H96" s="94">
        <v>0.14173579850000001</v>
      </c>
      <c r="I96" s="96">
        <v>8.88671875E-2</v>
      </c>
      <c r="J96" s="94">
        <v>7.23621178E-2</v>
      </c>
      <c r="K96" s="94">
        <v>0.10913689729999999</v>
      </c>
      <c r="L96" s="94">
        <v>1.1679815443999999</v>
      </c>
      <c r="M96" s="94">
        <v>0.94947533520000005</v>
      </c>
      <c r="N96" s="94">
        <v>1.4367733815999999</v>
      </c>
      <c r="O96" s="103">
        <v>93</v>
      </c>
      <c r="P96" s="103">
        <v>931</v>
      </c>
      <c r="Q96" s="104">
        <v>9.9985837100000002E-2</v>
      </c>
      <c r="R96" s="94">
        <v>8.1472088499999998E-2</v>
      </c>
      <c r="S96" s="94">
        <v>0.1227066569</v>
      </c>
      <c r="T96" s="94">
        <v>4.0388870600000001E-2</v>
      </c>
      <c r="U96" s="96">
        <v>9.9892588599999999E-2</v>
      </c>
      <c r="V96" s="94">
        <v>8.1520677299999997E-2</v>
      </c>
      <c r="W96" s="94">
        <v>0.1224048866</v>
      </c>
      <c r="X96" s="94">
        <v>1.2388065396000001</v>
      </c>
      <c r="Y96" s="94">
        <v>1.0094245251</v>
      </c>
      <c r="Z96" s="94">
        <v>1.5203134107</v>
      </c>
      <c r="AA96" s="103">
        <v>73</v>
      </c>
      <c r="AB96" s="103">
        <v>745</v>
      </c>
      <c r="AC96" s="104">
        <v>9.8363937299999996E-2</v>
      </c>
      <c r="AD96" s="94">
        <v>7.8092510800000001E-2</v>
      </c>
      <c r="AE96" s="94">
        <v>0.12389746560000001</v>
      </c>
      <c r="AF96" s="94">
        <v>0.12000752939999999</v>
      </c>
      <c r="AG96" s="96">
        <v>9.7986577199999994E-2</v>
      </c>
      <c r="AH96" s="94">
        <v>7.79006322E-2</v>
      </c>
      <c r="AI96" s="94">
        <v>0.1232514941</v>
      </c>
      <c r="AJ96" s="94">
        <v>1.2008941083</v>
      </c>
      <c r="AK96" s="94">
        <v>0.95340669229999997</v>
      </c>
      <c r="AL96" s="94">
        <v>1.5126248546000001</v>
      </c>
      <c r="AM96" s="94">
        <v>0.9167033524</v>
      </c>
      <c r="AN96" s="94">
        <v>0.98377870550000002</v>
      </c>
      <c r="AO96" s="94">
        <v>0.72409419760000004</v>
      </c>
      <c r="AP96" s="94">
        <v>1.3365948030000001</v>
      </c>
      <c r="AQ96" s="94">
        <v>0.42482106060000002</v>
      </c>
      <c r="AR96" s="94">
        <v>1.1248871731000001</v>
      </c>
      <c r="AS96" s="94">
        <v>0.84254649999999998</v>
      </c>
      <c r="AT96" s="94">
        <v>1.5018413253</v>
      </c>
      <c r="AU96" s="93" t="s">
        <v>28</v>
      </c>
      <c r="AV96" s="93" t="s">
        <v>28</v>
      </c>
      <c r="AW96" s="93" t="s">
        <v>28</v>
      </c>
      <c r="AX96" s="93" t="s">
        <v>28</v>
      </c>
      <c r="AY96" s="93" t="s">
        <v>28</v>
      </c>
      <c r="AZ96" s="93" t="s">
        <v>28</v>
      </c>
      <c r="BA96" s="93" t="s">
        <v>28</v>
      </c>
      <c r="BB96" s="93" t="s">
        <v>28</v>
      </c>
      <c r="BC96" s="105" t="s">
        <v>28</v>
      </c>
      <c r="BD96" s="106">
        <v>18.2</v>
      </c>
      <c r="BE96" s="106">
        <v>18.600000000000001</v>
      </c>
      <c r="BF96" s="106">
        <v>14.6</v>
      </c>
    </row>
    <row r="97" spans="1:93" x14ac:dyDescent="0.3">
      <c r="A97" s="9"/>
      <c r="B97" t="s">
        <v>106</v>
      </c>
      <c r="C97" s="93">
        <v>18</v>
      </c>
      <c r="D97" s="103">
        <v>345</v>
      </c>
      <c r="E97" s="104">
        <v>5.2408481100000001E-2</v>
      </c>
      <c r="F97" s="94">
        <v>3.2993632500000002E-2</v>
      </c>
      <c r="G97" s="94">
        <v>8.3247847700000002E-2</v>
      </c>
      <c r="H97" s="94">
        <v>0.1141484108</v>
      </c>
      <c r="I97" s="96">
        <v>5.2173913000000002E-2</v>
      </c>
      <c r="J97" s="94">
        <v>3.2871784600000002E-2</v>
      </c>
      <c r="K97" s="94">
        <v>8.2810143599999997E-2</v>
      </c>
      <c r="L97" s="94">
        <v>0.68866503199999995</v>
      </c>
      <c r="M97" s="94">
        <v>0.43354740470000003</v>
      </c>
      <c r="N97" s="94">
        <v>1.0939046601</v>
      </c>
      <c r="O97" s="103">
        <v>25</v>
      </c>
      <c r="P97" s="103">
        <v>277</v>
      </c>
      <c r="Q97" s="104">
        <v>9.1102105799999999E-2</v>
      </c>
      <c r="R97" s="94">
        <v>6.1507619100000001E-2</v>
      </c>
      <c r="S97" s="94">
        <v>0.13493602599999999</v>
      </c>
      <c r="T97" s="94">
        <v>0.5456912438</v>
      </c>
      <c r="U97" s="96">
        <v>9.0252707599999996E-2</v>
      </c>
      <c r="V97" s="94">
        <v>6.0984565099999999E-2</v>
      </c>
      <c r="W97" s="94">
        <v>0.1335674234</v>
      </c>
      <c r="X97" s="94">
        <v>1.1287387074999999</v>
      </c>
      <c r="Y97" s="94">
        <v>0.76206833890000003</v>
      </c>
      <c r="Z97" s="94">
        <v>1.6718330953</v>
      </c>
      <c r="AA97" s="103"/>
      <c r="AB97" s="103"/>
      <c r="AC97" s="104"/>
      <c r="AD97" s="94"/>
      <c r="AE97" s="94"/>
      <c r="AF97" s="94"/>
      <c r="AG97" s="96"/>
      <c r="AH97" s="94"/>
      <c r="AI97" s="94"/>
      <c r="AJ97" s="94"/>
      <c r="AK97" s="94"/>
      <c r="AL97" s="94"/>
      <c r="AM97" s="94">
        <v>0.94327920229999995</v>
      </c>
      <c r="AN97" s="94">
        <v>0.98026755750000005</v>
      </c>
      <c r="AO97" s="94"/>
      <c r="AP97" s="94"/>
      <c r="AQ97" s="94">
        <v>7.3670104799999997E-2</v>
      </c>
      <c r="AR97" s="94">
        <v>1.7383084550000001</v>
      </c>
      <c r="AS97" s="94"/>
      <c r="AT97" s="94"/>
      <c r="AU97" s="93" t="s">
        <v>28</v>
      </c>
      <c r="AV97" s="93" t="s">
        <v>28</v>
      </c>
      <c r="AW97" s="93" t="s">
        <v>28</v>
      </c>
      <c r="AX97" s="93" t="s">
        <v>28</v>
      </c>
      <c r="AY97" s="93" t="s">
        <v>28</v>
      </c>
      <c r="AZ97" s="93" t="s">
        <v>28</v>
      </c>
      <c r="BA97" s="93" t="s">
        <v>28</v>
      </c>
      <c r="BB97" s="93" t="s">
        <v>423</v>
      </c>
      <c r="BC97" s="105" t="s">
        <v>424</v>
      </c>
      <c r="BD97" s="106">
        <v>3.6</v>
      </c>
      <c r="BE97" s="106">
        <v>5</v>
      </c>
      <c r="BF97" s="106"/>
    </row>
    <row r="98" spans="1:93" x14ac:dyDescent="0.3">
      <c r="A98" s="9"/>
      <c r="B98" t="s">
        <v>107</v>
      </c>
      <c r="C98" s="93">
        <v>128</v>
      </c>
      <c r="D98" s="103">
        <v>1543</v>
      </c>
      <c r="E98" s="104">
        <v>8.3016215800000001E-2</v>
      </c>
      <c r="F98" s="94">
        <v>6.9674890399999995E-2</v>
      </c>
      <c r="G98" s="94">
        <v>9.8912133799999996E-2</v>
      </c>
      <c r="H98" s="94">
        <v>0.33059023399999998</v>
      </c>
      <c r="I98" s="96">
        <v>8.2955281899999997E-2</v>
      </c>
      <c r="J98" s="94">
        <v>6.97602046E-2</v>
      </c>
      <c r="K98" s="94">
        <v>9.8646195699999994E-2</v>
      </c>
      <c r="L98" s="94">
        <v>1.0908609381000001</v>
      </c>
      <c r="M98" s="94">
        <v>0.91555144470000005</v>
      </c>
      <c r="N98" s="94">
        <v>1.2997386365000001</v>
      </c>
      <c r="O98" s="103">
        <v>167</v>
      </c>
      <c r="P98" s="103">
        <v>1769</v>
      </c>
      <c r="Q98" s="104">
        <v>9.4530101199999994E-2</v>
      </c>
      <c r="R98" s="94">
        <v>8.1063225799999999E-2</v>
      </c>
      <c r="S98" s="94">
        <v>0.1102342023</v>
      </c>
      <c r="T98" s="94">
        <v>4.38596178E-2</v>
      </c>
      <c r="U98" s="96">
        <v>9.44036179E-2</v>
      </c>
      <c r="V98" s="94">
        <v>8.1118644599999998E-2</v>
      </c>
      <c r="W98" s="94">
        <v>0.10986429960000001</v>
      </c>
      <c r="X98" s="94">
        <v>1.1712109530999999</v>
      </c>
      <c r="Y98" s="94">
        <v>1.0043587891000001</v>
      </c>
      <c r="Z98" s="94">
        <v>1.3657819413000001</v>
      </c>
      <c r="AA98" s="103">
        <v>171</v>
      </c>
      <c r="AB98" s="103">
        <v>1748</v>
      </c>
      <c r="AC98" s="104">
        <v>9.8219729699999994E-2</v>
      </c>
      <c r="AD98" s="94">
        <v>8.4370119100000002E-2</v>
      </c>
      <c r="AE98" s="94">
        <v>0.1143427959</v>
      </c>
      <c r="AF98" s="94">
        <v>1.9194767000000001E-2</v>
      </c>
      <c r="AG98" s="96">
        <v>9.7826087000000006E-2</v>
      </c>
      <c r="AH98" s="94">
        <v>8.42096133E-2</v>
      </c>
      <c r="AI98" s="94">
        <v>0.1136443087</v>
      </c>
      <c r="AJ98" s="94">
        <v>1.1991335234</v>
      </c>
      <c r="AK98" s="94">
        <v>1.0300480206</v>
      </c>
      <c r="AL98" s="94">
        <v>1.3959749237000001</v>
      </c>
      <c r="AM98" s="94">
        <v>0.72489182490000004</v>
      </c>
      <c r="AN98" s="94">
        <v>1.0390312558999999</v>
      </c>
      <c r="AO98" s="94">
        <v>0.83949939569999998</v>
      </c>
      <c r="AP98" s="94">
        <v>1.2859877639999999</v>
      </c>
      <c r="AQ98" s="94">
        <v>0.26891746179999998</v>
      </c>
      <c r="AR98" s="94">
        <v>1.1386944143</v>
      </c>
      <c r="AS98" s="94">
        <v>0.9044968122</v>
      </c>
      <c r="AT98" s="94">
        <v>1.4335318286000001</v>
      </c>
      <c r="AU98" s="93" t="s">
        <v>28</v>
      </c>
      <c r="AV98" s="93" t="s">
        <v>28</v>
      </c>
      <c r="AW98" s="93" t="s">
        <v>28</v>
      </c>
      <c r="AX98" s="93" t="s">
        <v>28</v>
      </c>
      <c r="AY98" s="93" t="s">
        <v>28</v>
      </c>
      <c r="AZ98" s="93" t="s">
        <v>28</v>
      </c>
      <c r="BA98" s="93" t="s">
        <v>28</v>
      </c>
      <c r="BB98" s="93" t="s">
        <v>28</v>
      </c>
      <c r="BC98" s="105" t="s">
        <v>28</v>
      </c>
      <c r="BD98" s="106">
        <v>25.6</v>
      </c>
      <c r="BE98" s="106">
        <v>33.4</v>
      </c>
      <c r="BF98" s="106">
        <v>34.200000000000003</v>
      </c>
    </row>
    <row r="99" spans="1:93" x14ac:dyDescent="0.3">
      <c r="A99" s="9"/>
      <c r="B99" t="s">
        <v>108</v>
      </c>
      <c r="C99" s="93">
        <v>152</v>
      </c>
      <c r="D99" s="103">
        <v>1765</v>
      </c>
      <c r="E99" s="104">
        <v>8.6121710099999998E-2</v>
      </c>
      <c r="F99" s="94">
        <v>7.3306806099999997E-2</v>
      </c>
      <c r="G99" s="94">
        <v>0.101176812</v>
      </c>
      <c r="H99" s="94">
        <v>0.13237866740000001</v>
      </c>
      <c r="I99" s="96">
        <v>8.61189802E-2</v>
      </c>
      <c r="J99" s="94">
        <v>7.34610812E-2</v>
      </c>
      <c r="K99" s="94">
        <v>0.1009579307</v>
      </c>
      <c r="L99" s="94">
        <v>1.1316681756</v>
      </c>
      <c r="M99" s="94">
        <v>0.96327603660000005</v>
      </c>
      <c r="N99" s="94">
        <v>1.3294972688</v>
      </c>
      <c r="O99" s="103">
        <v>145</v>
      </c>
      <c r="P99" s="103">
        <v>1775</v>
      </c>
      <c r="Q99" s="104">
        <v>8.1789158000000001E-2</v>
      </c>
      <c r="R99" s="94">
        <v>6.9372955700000002E-2</v>
      </c>
      <c r="S99" s="94">
        <v>9.6427581900000003E-2</v>
      </c>
      <c r="T99" s="94">
        <v>0.87453429660000004</v>
      </c>
      <c r="U99" s="96">
        <v>8.1690140800000005E-2</v>
      </c>
      <c r="V99" s="94">
        <v>6.9419455699999993E-2</v>
      </c>
      <c r="W99" s="94">
        <v>9.6129810299999993E-2</v>
      </c>
      <c r="X99" s="94">
        <v>1.0133529588000001</v>
      </c>
      <c r="Y99" s="94">
        <v>0.85951844499999996</v>
      </c>
      <c r="Z99" s="94">
        <v>1.1947203984999999</v>
      </c>
      <c r="AA99" s="103">
        <v>168</v>
      </c>
      <c r="AB99" s="103">
        <v>1772</v>
      </c>
      <c r="AC99" s="104">
        <v>9.5145770399999996E-2</v>
      </c>
      <c r="AD99" s="94">
        <v>8.1622443099999997E-2</v>
      </c>
      <c r="AE99" s="94">
        <v>0.1109096626</v>
      </c>
      <c r="AF99" s="94">
        <v>5.5470642299999998E-2</v>
      </c>
      <c r="AG99" s="96">
        <v>9.4808126399999998E-2</v>
      </c>
      <c r="AH99" s="94">
        <v>8.1503064700000002E-2</v>
      </c>
      <c r="AI99" s="94">
        <v>0.1102851883</v>
      </c>
      <c r="AJ99" s="94">
        <v>1.1616045289000001</v>
      </c>
      <c r="AK99" s="94">
        <v>0.99650251560000003</v>
      </c>
      <c r="AL99" s="94">
        <v>1.3540608885000001</v>
      </c>
      <c r="AM99" s="94">
        <v>0.18207270189999999</v>
      </c>
      <c r="AN99" s="94">
        <v>1.1633054148999999</v>
      </c>
      <c r="AO99" s="94">
        <v>0.93154304249999997</v>
      </c>
      <c r="AP99" s="94">
        <v>1.4527288882</v>
      </c>
      <c r="AQ99" s="94">
        <v>0.65657727590000003</v>
      </c>
      <c r="AR99" s="94">
        <v>0.9496926845</v>
      </c>
      <c r="AS99" s="94">
        <v>0.75643330710000001</v>
      </c>
      <c r="AT99" s="94">
        <v>1.1923274483999999</v>
      </c>
      <c r="AU99" s="93" t="s">
        <v>28</v>
      </c>
      <c r="AV99" s="93" t="s">
        <v>28</v>
      </c>
      <c r="AW99" s="93" t="s">
        <v>28</v>
      </c>
      <c r="AX99" s="93" t="s">
        <v>28</v>
      </c>
      <c r="AY99" s="93" t="s">
        <v>28</v>
      </c>
      <c r="AZ99" s="93" t="s">
        <v>28</v>
      </c>
      <c r="BA99" s="93" t="s">
        <v>28</v>
      </c>
      <c r="BB99" s="93" t="s">
        <v>28</v>
      </c>
      <c r="BC99" s="105" t="s">
        <v>28</v>
      </c>
      <c r="BD99" s="106">
        <v>30.4</v>
      </c>
      <c r="BE99" s="106">
        <v>29</v>
      </c>
      <c r="BF99" s="106">
        <v>33.6</v>
      </c>
    </row>
    <row r="100" spans="1:93" x14ac:dyDescent="0.3">
      <c r="A100" s="9"/>
      <c r="B100" t="s">
        <v>109</v>
      </c>
      <c r="C100" s="93">
        <v>104</v>
      </c>
      <c r="D100" s="103">
        <v>1280</v>
      </c>
      <c r="E100" s="104">
        <v>8.08967835E-2</v>
      </c>
      <c r="F100" s="94">
        <v>6.6633926600000004E-2</v>
      </c>
      <c r="G100" s="94">
        <v>9.8212575999999996E-2</v>
      </c>
      <c r="H100" s="94">
        <v>0.53692592459999999</v>
      </c>
      <c r="I100" s="96">
        <v>8.1250000000000003E-2</v>
      </c>
      <c r="J100" s="94">
        <v>6.7043424800000001E-2</v>
      </c>
      <c r="K100" s="94">
        <v>9.8466964099999998E-2</v>
      </c>
      <c r="L100" s="94">
        <v>1.0630108870999999</v>
      </c>
      <c r="M100" s="94">
        <v>0.87559216029999998</v>
      </c>
      <c r="N100" s="94">
        <v>1.2905462124</v>
      </c>
      <c r="O100" s="103">
        <v>104</v>
      </c>
      <c r="P100" s="103">
        <v>1267</v>
      </c>
      <c r="Q100" s="104">
        <v>8.1836575999999994E-2</v>
      </c>
      <c r="R100" s="94">
        <v>6.7420139399999995E-2</v>
      </c>
      <c r="S100" s="94">
        <v>9.9335676799999995E-2</v>
      </c>
      <c r="T100" s="94">
        <v>0.8886402846</v>
      </c>
      <c r="U100" s="96">
        <v>8.2083662200000004E-2</v>
      </c>
      <c r="V100" s="94">
        <v>6.7731320999999997E-2</v>
      </c>
      <c r="W100" s="94">
        <v>9.9477280200000004E-2</v>
      </c>
      <c r="X100" s="94">
        <v>1.0139404594000001</v>
      </c>
      <c r="Y100" s="94">
        <v>0.83532340230000002</v>
      </c>
      <c r="Z100" s="94">
        <v>1.2307511707000001</v>
      </c>
      <c r="AA100" s="103">
        <v>92</v>
      </c>
      <c r="AB100" s="103">
        <v>1155</v>
      </c>
      <c r="AC100" s="104">
        <v>7.9615560599999996E-2</v>
      </c>
      <c r="AD100" s="94">
        <v>6.4801305599999998E-2</v>
      </c>
      <c r="AE100" s="94">
        <v>9.7816509100000004E-2</v>
      </c>
      <c r="AF100" s="94">
        <v>0.78689476729999996</v>
      </c>
      <c r="AG100" s="96">
        <v>7.9653679699999994E-2</v>
      </c>
      <c r="AH100" s="94">
        <v>6.4932473599999999E-2</v>
      </c>
      <c r="AI100" s="94">
        <v>9.7712413100000006E-2</v>
      </c>
      <c r="AJ100" s="94">
        <v>0.97200112439999997</v>
      </c>
      <c r="AK100" s="94">
        <v>0.79113858349999999</v>
      </c>
      <c r="AL100" s="94">
        <v>1.1942107306</v>
      </c>
      <c r="AM100" s="94">
        <v>0.84755563759999997</v>
      </c>
      <c r="AN100" s="94">
        <v>0.97286035780000002</v>
      </c>
      <c r="AO100" s="94">
        <v>0.7348851609</v>
      </c>
      <c r="AP100" s="94">
        <v>1.2878981999000001</v>
      </c>
      <c r="AQ100" s="94">
        <v>0.93362452880000002</v>
      </c>
      <c r="AR100" s="94">
        <v>1.0116171803</v>
      </c>
      <c r="AS100" s="94">
        <v>0.77084962999999995</v>
      </c>
      <c r="AT100" s="94">
        <v>1.3275861849999999</v>
      </c>
      <c r="AU100" s="93" t="s">
        <v>28</v>
      </c>
      <c r="AV100" s="93" t="s">
        <v>28</v>
      </c>
      <c r="AW100" s="93" t="s">
        <v>28</v>
      </c>
      <c r="AX100" s="93" t="s">
        <v>28</v>
      </c>
      <c r="AY100" s="93" t="s">
        <v>28</v>
      </c>
      <c r="AZ100" s="93" t="s">
        <v>28</v>
      </c>
      <c r="BA100" s="93" t="s">
        <v>28</v>
      </c>
      <c r="BB100" s="93" t="s">
        <v>28</v>
      </c>
      <c r="BC100" s="105" t="s">
        <v>28</v>
      </c>
      <c r="BD100" s="106">
        <v>20.8</v>
      </c>
      <c r="BE100" s="106">
        <v>20.8</v>
      </c>
      <c r="BF100" s="106">
        <v>18.399999999999999</v>
      </c>
    </row>
    <row r="101" spans="1:93" x14ac:dyDescent="0.3">
      <c r="A101" s="9"/>
      <c r="B101" t="s">
        <v>152</v>
      </c>
      <c r="C101" s="93">
        <v>117</v>
      </c>
      <c r="D101" s="103">
        <v>993</v>
      </c>
      <c r="E101" s="104">
        <v>0.11781132480000001</v>
      </c>
      <c r="F101" s="94">
        <v>9.81021111E-2</v>
      </c>
      <c r="G101" s="94">
        <v>0.14148021999999999</v>
      </c>
      <c r="H101" s="94">
        <v>2.8885660000000001E-6</v>
      </c>
      <c r="I101" s="96">
        <v>0.1178247734</v>
      </c>
      <c r="J101" s="94">
        <v>9.8297620000000002E-2</v>
      </c>
      <c r="K101" s="94">
        <v>0.14123106160000001</v>
      </c>
      <c r="L101" s="94">
        <v>1.54808035</v>
      </c>
      <c r="M101" s="94">
        <v>1.2890946664</v>
      </c>
      <c r="N101" s="94">
        <v>1.8590975766</v>
      </c>
      <c r="O101" s="103">
        <v>118</v>
      </c>
      <c r="P101" s="103">
        <v>964</v>
      </c>
      <c r="Q101" s="104">
        <v>0.12258776590000001</v>
      </c>
      <c r="R101" s="94">
        <v>0.1021745068</v>
      </c>
      <c r="S101" s="94">
        <v>0.147079353</v>
      </c>
      <c r="T101" s="94">
        <v>6.8820970999999998E-6</v>
      </c>
      <c r="U101" s="96">
        <v>0.122406639</v>
      </c>
      <c r="V101" s="94">
        <v>0.1021987349</v>
      </c>
      <c r="W101" s="94">
        <v>0.14661028130000001</v>
      </c>
      <c r="X101" s="94">
        <v>1.5188403737</v>
      </c>
      <c r="Y101" s="94">
        <v>1.2659237644000001</v>
      </c>
      <c r="Z101" s="94">
        <v>1.8222867328000001</v>
      </c>
      <c r="AA101" s="103">
        <v>120</v>
      </c>
      <c r="AB101" s="103">
        <v>1022</v>
      </c>
      <c r="AC101" s="104">
        <v>0.1176011584</v>
      </c>
      <c r="AD101" s="94">
        <v>9.8160628400000005E-2</v>
      </c>
      <c r="AE101" s="94">
        <v>0.14089184930000001</v>
      </c>
      <c r="AF101" s="94">
        <v>8.7372699999999998E-5</v>
      </c>
      <c r="AG101" s="96">
        <v>0.1174168297</v>
      </c>
      <c r="AH101" s="94">
        <v>9.8180815699999993E-2</v>
      </c>
      <c r="AI101" s="94">
        <v>0.14042164770000001</v>
      </c>
      <c r="AJ101" s="94">
        <v>1.4357552378</v>
      </c>
      <c r="AK101" s="94">
        <v>1.1984119738000001</v>
      </c>
      <c r="AL101" s="94">
        <v>1.7201038941</v>
      </c>
      <c r="AM101" s="94">
        <v>0.74872565820000003</v>
      </c>
      <c r="AN101" s="94">
        <v>0.95932214370000002</v>
      </c>
      <c r="AO101" s="94">
        <v>0.74406225879999999</v>
      </c>
      <c r="AP101" s="94">
        <v>1.2368574865999999</v>
      </c>
      <c r="AQ101" s="94">
        <v>0.76066428370000005</v>
      </c>
      <c r="AR101" s="94">
        <v>1.0405431405000001</v>
      </c>
      <c r="AS101" s="94">
        <v>0.80575368469999997</v>
      </c>
      <c r="AT101" s="94">
        <v>1.3437481550000001</v>
      </c>
      <c r="AU101" s="93">
        <v>1</v>
      </c>
      <c r="AV101" s="93">
        <v>2</v>
      </c>
      <c r="AW101" s="93">
        <v>3</v>
      </c>
      <c r="AX101" s="93" t="s">
        <v>28</v>
      </c>
      <c r="AY101" s="93" t="s">
        <v>28</v>
      </c>
      <c r="AZ101" s="93" t="s">
        <v>28</v>
      </c>
      <c r="BA101" s="93" t="s">
        <v>28</v>
      </c>
      <c r="BB101" s="93" t="s">
        <v>28</v>
      </c>
      <c r="BC101" s="105" t="s">
        <v>229</v>
      </c>
      <c r="BD101" s="106">
        <v>23.4</v>
      </c>
      <c r="BE101" s="106">
        <v>23.6</v>
      </c>
      <c r="BF101" s="106">
        <v>24</v>
      </c>
    </row>
    <row r="102" spans="1:93" x14ac:dyDescent="0.3">
      <c r="A102" s="9"/>
      <c r="B102" t="s">
        <v>153</v>
      </c>
      <c r="C102" s="93">
        <v>103</v>
      </c>
      <c r="D102" s="103">
        <v>1126</v>
      </c>
      <c r="E102" s="104">
        <v>9.1010070600000006E-2</v>
      </c>
      <c r="F102" s="94">
        <v>7.4894629500000004E-2</v>
      </c>
      <c r="G102" s="94">
        <v>0.11059314939999999</v>
      </c>
      <c r="H102" s="94">
        <v>7.1988727799999999E-2</v>
      </c>
      <c r="I102" s="96">
        <v>9.1474245100000004E-2</v>
      </c>
      <c r="J102" s="94">
        <v>7.5409741799999999E-2</v>
      </c>
      <c r="K102" s="94">
        <v>0.11096096229999999</v>
      </c>
      <c r="L102" s="94">
        <v>1.1959028742</v>
      </c>
      <c r="M102" s="94">
        <v>0.98414056949999995</v>
      </c>
      <c r="N102" s="94">
        <v>1.4532311023</v>
      </c>
      <c r="O102" s="103">
        <v>110</v>
      </c>
      <c r="P102" s="103">
        <v>1117</v>
      </c>
      <c r="Q102" s="104">
        <v>9.8173815600000006E-2</v>
      </c>
      <c r="R102" s="94">
        <v>8.1306581099999997E-2</v>
      </c>
      <c r="S102" s="94">
        <v>0.118540196</v>
      </c>
      <c r="T102" s="94">
        <v>4.1715295200000002E-2</v>
      </c>
      <c r="U102" s="96">
        <v>9.8478066200000006E-2</v>
      </c>
      <c r="V102" s="94">
        <v>8.1692207000000003E-2</v>
      </c>
      <c r="W102" s="94">
        <v>0.11871303129999999</v>
      </c>
      <c r="X102" s="94">
        <v>1.2163559192</v>
      </c>
      <c r="Y102" s="94">
        <v>1.0073739178000001</v>
      </c>
      <c r="Z102" s="94">
        <v>1.4686917101000001</v>
      </c>
      <c r="AA102" s="103">
        <v>112</v>
      </c>
      <c r="AB102" s="103">
        <v>1041</v>
      </c>
      <c r="AC102" s="104">
        <v>0.1071111824</v>
      </c>
      <c r="AD102" s="94">
        <v>8.8851055999999998E-2</v>
      </c>
      <c r="AE102" s="94">
        <v>0.1291240183</v>
      </c>
      <c r="AF102" s="94">
        <v>4.9071401000000004E-3</v>
      </c>
      <c r="AG102" s="96">
        <v>0.1075888569</v>
      </c>
      <c r="AH102" s="94">
        <v>8.9399750700000002E-2</v>
      </c>
      <c r="AI102" s="94">
        <v>0.12947868470000001</v>
      </c>
      <c r="AJ102" s="94">
        <v>1.3076864478000001</v>
      </c>
      <c r="AK102" s="94">
        <v>1.0847543577000001</v>
      </c>
      <c r="AL102" s="94">
        <v>1.5764341795000001</v>
      </c>
      <c r="AM102" s="94">
        <v>0.51631000689999995</v>
      </c>
      <c r="AN102" s="94">
        <v>1.0910361559999999</v>
      </c>
      <c r="AO102" s="94">
        <v>0.83863617619999997</v>
      </c>
      <c r="AP102" s="94">
        <v>1.4193996487</v>
      </c>
      <c r="AQ102" s="94">
        <v>0.58055840000000003</v>
      </c>
      <c r="AR102" s="94">
        <v>1.0787137608999999</v>
      </c>
      <c r="AS102" s="94">
        <v>0.82449459000000003</v>
      </c>
      <c r="AT102" s="94">
        <v>1.4113171778</v>
      </c>
      <c r="AU102" s="93" t="s">
        <v>28</v>
      </c>
      <c r="AV102" s="93" t="s">
        <v>28</v>
      </c>
      <c r="AW102" s="93">
        <v>3</v>
      </c>
      <c r="AX102" s="93" t="s">
        <v>28</v>
      </c>
      <c r="AY102" s="93" t="s">
        <v>28</v>
      </c>
      <c r="AZ102" s="93" t="s">
        <v>28</v>
      </c>
      <c r="BA102" s="93" t="s">
        <v>28</v>
      </c>
      <c r="BB102" s="93" t="s">
        <v>28</v>
      </c>
      <c r="BC102" s="105">
        <v>-3</v>
      </c>
      <c r="BD102" s="106">
        <v>20.6</v>
      </c>
      <c r="BE102" s="106">
        <v>22</v>
      </c>
      <c r="BF102" s="106">
        <v>22.4</v>
      </c>
    </row>
    <row r="103" spans="1:93" x14ac:dyDescent="0.3">
      <c r="A103" s="9"/>
      <c r="B103" t="s">
        <v>110</v>
      </c>
      <c r="C103" s="93">
        <v>96</v>
      </c>
      <c r="D103" s="103">
        <v>1325</v>
      </c>
      <c r="E103" s="104">
        <v>7.2539734499999994E-2</v>
      </c>
      <c r="F103" s="94">
        <v>5.92869865E-2</v>
      </c>
      <c r="G103" s="94">
        <v>8.8754942599999997E-2</v>
      </c>
      <c r="H103" s="94">
        <v>0.64144117990000005</v>
      </c>
      <c r="I103" s="96">
        <v>7.2452830199999999E-2</v>
      </c>
      <c r="J103" s="94">
        <v>5.93171069E-2</v>
      </c>
      <c r="K103" s="94">
        <v>8.8497448300000003E-2</v>
      </c>
      <c r="L103" s="94">
        <v>0.95319645880000003</v>
      </c>
      <c r="M103" s="94">
        <v>0.77905090170000002</v>
      </c>
      <c r="N103" s="94">
        <v>1.1662697355</v>
      </c>
      <c r="O103" s="103">
        <v>106</v>
      </c>
      <c r="P103" s="103">
        <v>1395</v>
      </c>
      <c r="Q103" s="104">
        <v>7.61617089E-2</v>
      </c>
      <c r="R103" s="94">
        <v>6.2857791400000002E-2</v>
      </c>
      <c r="S103" s="94">
        <v>9.22814146E-2</v>
      </c>
      <c r="T103" s="94">
        <v>0.55362351030000001</v>
      </c>
      <c r="U103" s="96">
        <v>7.5985663100000003E-2</v>
      </c>
      <c r="V103" s="94">
        <v>6.2813885E-2</v>
      </c>
      <c r="W103" s="94">
        <v>9.1919501400000006E-2</v>
      </c>
      <c r="X103" s="94">
        <v>0.94362987679999999</v>
      </c>
      <c r="Y103" s="94">
        <v>0.77879673130000004</v>
      </c>
      <c r="Z103" s="94">
        <v>1.1433501306</v>
      </c>
      <c r="AA103" s="103">
        <v>103</v>
      </c>
      <c r="AB103" s="103">
        <v>1271</v>
      </c>
      <c r="AC103" s="104">
        <v>8.1369302099999999E-2</v>
      </c>
      <c r="AD103" s="94">
        <v>6.6969060299999994E-2</v>
      </c>
      <c r="AE103" s="94">
        <v>9.8866003100000002E-2</v>
      </c>
      <c r="AF103" s="94">
        <v>0.94696774360000002</v>
      </c>
      <c r="AG103" s="96">
        <v>8.1038552299999997E-2</v>
      </c>
      <c r="AH103" s="94">
        <v>6.6806742200000005E-2</v>
      </c>
      <c r="AI103" s="94">
        <v>9.8302158599999995E-2</v>
      </c>
      <c r="AJ103" s="94">
        <v>0.99341199759999999</v>
      </c>
      <c r="AK103" s="94">
        <v>0.81760401400000005</v>
      </c>
      <c r="AL103" s="94">
        <v>1.2070236694000001</v>
      </c>
      <c r="AM103" s="94">
        <v>0.63263587470000004</v>
      </c>
      <c r="AN103" s="94">
        <v>1.0683754768</v>
      </c>
      <c r="AO103" s="94">
        <v>0.81461233740000005</v>
      </c>
      <c r="AP103" s="94">
        <v>1.4011893841</v>
      </c>
      <c r="AQ103" s="94">
        <v>0.72947453880000002</v>
      </c>
      <c r="AR103" s="94">
        <v>1.0499309023000001</v>
      </c>
      <c r="AS103" s="94">
        <v>0.79658506269999996</v>
      </c>
      <c r="AT103" s="94">
        <v>1.3838508294</v>
      </c>
      <c r="AU103" s="93" t="s">
        <v>28</v>
      </c>
      <c r="AV103" s="93" t="s">
        <v>28</v>
      </c>
      <c r="AW103" s="93" t="s">
        <v>28</v>
      </c>
      <c r="AX103" s="93" t="s">
        <v>28</v>
      </c>
      <c r="AY103" s="93" t="s">
        <v>28</v>
      </c>
      <c r="AZ103" s="93" t="s">
        <v>28</v>
      </c>
      <c r="BA103" s="93" t="s">
        <v>28</v>
      </c>
      <c r="BB103" s="93" t="s">
        <v>28</v>
      </c>
      <c r="BC103" s="105" t="s">
        <v>28</v>
      </c>
      <c r="BD103" s="106">
        <v>19.2</v>
      </c>
      <c r="BE103" s="106">
        <v>21.2</v>
      </c>
      <c r="BF103" s="106">
        <v>20.6</v>
      </c>
    </row>
    <row r="104" spans="1:93" x14ac:dyDescent="0.3">
      <c r="A104" s="9"/>
      <c r="B104" t="s">
        <v>111</v>
      </c>
      <c r="C104" s="93">
        <v>107</v>
      </c>
      <c r="D104" s="103">
        <v>1253</v>
      </c>
      <c r="E104" s="104">
        <v>8.5274657000000004E-2</v>
      </c>
      <c r="F104" s="94">
        <v>7.0428486400000004E-2</v>
      </c>
      <c r="G104" s="94">
        <v>0.10325036780000001</v>
      </c>
      <c r="H104" s="94">
        <v>0.24355348960000001</v>
      </c>
      <c r="I104" s="96">
        <v>8.5395051900000005E-2</v>
      </c>
      <c r="J104" s="94">
        <v>7.06551703E-2</v>
      </c>
      <c r="K104" s="94">
        <v>0.1032099258</v>
      </c>
      <c r="L104" s="94">
        <v>1.1205376143000001</v>
      </c>
      <c r="M104" s="94">
        <v>0.92545395009999998</v>
      </c>
      <c r="N104" s="94">
        <v>1.3567444875000001</v>
      </c>
      <c r="O104" s="103">
        <v>153</v>
      </c>
      <c r="P104" s="103">
        <v>1354</v>
      </c>
      <c r="Q104" s="104">
        <v>0.1131819245</v>
      </c>
      <c r="R104" s="94">
        <v>9.6409565899999994E-2</v>
      </c>
      <c r="S104" s="94">
        <v>0.1328721679</v>
      </c>
      <c r="T104" s="94">
        <v>3.6001000000000003E-5</v>
      </c>
      <c r="U104" s="96">
        <v>0.1129985229</v>
      </c>
      <c r="V104" s="94">
        <v>9.6439999700000001E-2</v>
      </c>
      <c r="W104" s="94">
        <v>0.13240010590000001</v>
      </c>
      <c r="X104" s="94">
        <v>1.4023036898000001</v>
      </c>
      <c r="Y104" s="94">
        <v>1.1944971837</v>
      </c>
      <c r="Z104" s="94">
        <v>1.6462622643</v>
      </c>
      <c r="AA104" s="103">
        <v>121</v>
      </c>
      <c r="AB104" s="103">
        <v>1288</v>
      </c>
      <c r="AC104" s="104">
        <v>9.4185003700000006E-2</v>
      </c>
      <c r="AD104" s="94">
        <v>7.8673810799999994E-2</v>
      </c>
      <c r="AE104" s="94">
        <v>0.11275435659999999</v>
      </c>
      <c r="AF104" s="94">
        <v>0.12824574380000001</v>
      </c>
      <c r="AG104" s="96">
        <v>9.3944099399999995E-2</v>
      </c>
      <c r="AH104" s="94">
        <v>7.8611765299999997E-2</v>
      </c>
      <c r="AI104" s="94">
        <v>0.1122668315</v>
      </c>
      <c r="AJ104" s="94">
        <v>1.1498748327999999</v>
      </c>
      <c r="AK104" s="94">
        <v>0.96050359939999996</v>
      </c>
      <c r="AL104" s="94">
        <v>1.376582172</v>
      </c>
      <c r="AM104" s="94">
        <v>0.1309791193</v>
      </c>
      <c r="AN104" s="94">
        <v>0.83215587739999997</v>
      </c>
      <c r="AO104" s="94">
        <v>0.65561442199999997</v>
      </c>
      <c r="AP104" s="94">
        <v>1.0562357705000001</v>
      </c>
      <c r="AQ104" s="94">
        <v>2.46693051E-2</v>
      </c>
      <c r="AR104" s="94">
        <v>1.3272633214</v>
      </c>
      <c r="AS104" s="94">
        <v>1.0367759428000001</v>
      </c>
      <c r="AT104" s="94">
        <v>1.6991404328999999</v>
      </c>
      <c r="AU104" s="93" t="s">
        <v>28</v>
      </c>
      <c r="AV104" s="93">
        <v>2</v>
      </c>
      <c r="AW104" s="93" t="s">
        <v>28</v>
      </c>
      <c r="AX104" s="93" t="s">
        <v>28</v>
      </c>
      <c r="AY104" s="93" t="s">
        <v>28</v>
      </c>
      <c r="AZ104" s="93" t="s">
        <v>28</v>
      </c>
      <c r="BA104" s="93" t="s">
        <v>28</v>
      </c>
      <c r="BB104" s="93" t="s">
        <v>28</v>
      </c>
      <c r="BC104" s="105">
        <v>-2</v>
      </c>
      <c r="BD104" s="106">
        <v>21.4</v>
      </c>
      <c r="BE104" s="106">
        <v>30.6</v>
      </c>
      <c r="BF104" s="106">
        <v>24.2</v>
      </c>
    </row>
    <row r="105" spans="1:93" x14ac:dyDescent="0.3">
      <c r="A105" s="9"/>
      <c r="B105" s="3" t="s">
        <v>167</v>
      </c>
      <c r="C105" s="99">
        <v>0</v>
      </c>
      <c r="D105" s="100">
        <v>62</v>
      </c>
      <c r="E105" s="95">
        <v>2.4230446000000002E-9</v>
      </c>
      <c r="F105" s="101">
        <v>0</v>
      </c>
      <c r="G105" s="101" t="s">
        <v>28</v>
      </c>
      <c r="H105" s="101">
        <v>0.99466317380000002</v>
      </c>
      <c r="I105" s="102">
        <v>6.7058768000000002E-9</v>
      </c>
      <c r="J105" s="101">
        <v>0</v>
      </c>
      <c r="K105" s="101" t="s">
        <v>446</v>
      </c>
      <c r="L105" s="101">
        <v>3.1839619E-8</v>
      </c>
      <c r="M105" s="101">
        <v>0</v>
      </c>
      <c r="N105" s="101" t="s">
        <v>446</v>
      </c>
      <c r="O105" s="100">
        <v>0</v>
      </c>
      <c r="P105" s="100">
        <v>35</v>
      </c>
      <c r="Q105" s="95">
        <v>3.6157780999999999E-9</v>
      </c>
      <c r="R105" s="101">
        <v>0</v>
      </c>
      <c r="S105" s="101" t="s">
        <v>28</v>
      </c>
      <c r="T105" s="101">
        <v>0.9951806795</v>
      </c>
      <c r="U105" s="102">
        <v>1.1878981999999999E-8</v>
      </c>
      <c r="V105" s="101">
        <v>0</v>
      </c>
      <c r="W105" s="101" t="s">
        <v>446</v>
      </c>
      <c r="X105" s="101">
        <v>4.4798839999999998E-8</v>
      </c>
      <c r="Y105" s="101">
        <v>0</v>
      </c>
      <c r="Z105" s="101" t="s">
        <v>446</v>
      </c>
      <c r="AA105" s="100" t="s">
        <v>28</v>
      </c>
      <c r="AB105" s="100" t="s">
        <v>28</v>
      </c>
      <c r="AC105" s="95" t="s">
        <v>28</v>
      </c>
      <c r="AD105" s="101" t="s">
        <v>28</v>
      </c>
      <c r="AE105" s="101" t="s">
        <v>28</v>
      </c>
      <c r="AF105" s="101" t="s">
        <v>28</v>
      </c>
      <c r="AG105" s="102" t="s">
        <v>28</v>
      </c>
      <c r="AH105" s="101" t="s">
        <v>28</v>
      </c>
      <c r="AI105" s="101" t="s">
        <v>28</v>
      </c>
      <c r="AJ105" s="101" t="s">
        <v>28</v>
      </c>
      <c r="AK105" s="101" t="s">
        <v>28</v>
      </c>
      <c r="AL105" s="101" t="s">
        <v>28</v>
      </c>
      <c r="AM105" s="101">
        <v>0.99540475419999996</v>
      </c>
      <c r="AN105" s="101">
        <v>10163651.766000001</v>
      </c>
      <c r="AO105" s="101" t="s">
        <v>28</v>
      </c>
      <c r="AP105" s="101" t="s">
        <v>28</v>
      </c>
      <c r="AQ105" s="101">
        <v>0.99991615199999995</v>
      </c>
      <c r="AR105" s="101">
        <v>1.4922457867000001</v>
      </c>
      <c r="AS105" s="101" t="s">
        <v>28</v>
      </c>
      <c r="AT105" s="101" t="s">
        <v>28</v>
      </c>
      <c r="AU105" s="99" t="s">
        <v>28</v>
      </c>
      <c r="AV105" s="99" t="s">
        <v>28</v>
      </c>
      <c r="AW105" s="99" t="s">
        <v>28</v>
      </c>
      <c r="AX105" s="99" t="s">
        <v>28</v>
      </c>
      <c r="AY105" s="99" t="s">
        <v>28</v>
      </c>
      <c r="AZ105" s="99" t="s">
        <v>28</v>
      </c>
      <c r="BA105" s="99" t="s">
        <v>28</v>
      </c>
      <c r="BB105" s="99" t="s">
        <v>423</v>
      </c>
      <c r="BC105" s="97" t="s">
        <v>424</v>
      </c>
      <c r="BD105" s="98">
        <v>0</v>
      </c>
      <c r="BE105" s="98">
        <v>0</v>
      </c>
      <c r="BF105" s="98" t="s">
        <v>28</v>
      </c>
      <c r="CO105" s="4"/>
    </row>
    <row r="106" spans="1:93" x14ac:dyDescent="0.3">
      <c r="A106" s="9"/>
      <c r="B106" t="s">
        <v>115</v>
      </c>
      <c r="C106" s="93">
        <v>225</v>
      </c>
      <c r="D106" s="103">
        <v>2529</v>
      </c>
      <c r="E106" s="104">
        <v>8.8646242700000003E-2</v>
      </c>
      <c r="F106" s="94">
        <v>7.7587981900000005E-2</v>
      </c>
      <c r="G106" s="94">
        <v>0.1012805868</v>
      </c>
      <c r="H106" s="94">
        <v>2.4799623E-2</v>
      </c>
      <c r="I106" s="96">
        <v>8.8967971500000007E-2</v>
      </c>
      <c r="J106" s="94">
        <v>7.8070492500000005E-2</v>
      </c>
      <c r="K106" s="94">
        <v>0.1013865764</v>
      </c>
      <c r="L106" s="94">
        <v>1.1648413815000001</v>
      </c>
      <c r="M106" s="94">
        <v>1.0195321239999999</v>
      </c>
      <c r="N106" s="94">
        <v>1.3308609038000001</v>
      </c>
      <c r="O106" s="103">
        <v>224</v>
      </c>
      <c r="P106" s="103">
        <v>2278</v>
      </c>
      <c r="Q106" s="104">
        <v>9.8340787099999993E-2</v>
      </c>
      <c r="R106" s="94">
        <v>8.6069220900000007E-2</v>
      </c>
      <c r="S106" s="94">
        <v>0.112362007</v>
      </c>
      <c r="T106" s="94">
        <v>3.6717091E-3</v>
      </c>
      <c r="U106" s="96">
        <v>9.8331870099999996E-2</v>
      </c>
      <c r="V106" s="94">
        <v>8.6262294000000003E-2</v>
      </c>
      <c r="W106" s="94">
        <v>0.1120901871</v>
      </c>
      <c r="X106" s="94">
        <v>1.2184246663</v>
      </c>
      <c r="Y106" s="94">
        <v>1.0663821684000001</v>
      </c>
      <c r="Z106" s="94">
        <v>1.3921450598</v>
      </c>
      <c r="AA106" s="103">
        <v>206</v>
      </c>
      <c r="AB106" s="103">
        <v>1851</v>
      </c>
      <c r="AC106" s="104">
        <v>0.1112003007</v>
      </c>
      <c r="AD106" s="94">
        <v>9.6783360900000004E-2</v>
      </c>
      <c r="AE106" s="94">
        <v>0.12776480130000001</v>
      </c>
      <c r="AF106" s="94">
        <v>1.5940500000000001E-5</v>
      </c>
      <c r="AG106" s="96">
        <v>0.1112911939</v>
      </c>
      <c r="AH106" s="94">
        <v>9.7085591299999996E-2</v>
      </c>
      <c r="AI106" s="94">
        <v>0.1275753661</v>
      </c>
      <c r="AJ106" s="94">
        <v>1.3576091962000001</v>
      </c>
      <c r="AK106" s="94">
        <v>1.1815973516</v>
      </c>
      <c r="AL106" s="94">
        <v>1.5598399295000001</v>
      </c>
      <c r="AM106" s="94">
        <v>0.20301211790000001</v>
      </c>
      <c r="AN106" s="94">
        <v>1.1307648023000001</v>
      </c>
      <c r="AO106" s="94">
        <v>0.93583474349999995</v>
      </c>
      <c r="AP106" s="94">
        <v>1.3662978928</v>
      </c>
      <c r="AQ106" s="94">
        <v>0.27154930399999999</v>
      </c>
      <c r="AR106" s="94">
        <v>1.1093621583</v>
      </c>
      <c r="AS106" s="94">
        <v>0.92198937000000003</v>
      </c>
      <c r="AT106" s="94">
        <v>1.3348140858999999</v>
      </c>
      <c r="AU106" s="93" t="s">
        <v>28</v>
      </c>
      <c r="AV106" s="93">
        <v>2</v>
      </c>
      <c r="AW106" s="93">
        <v>3</v>
      </c>
      <c r="AX106" s="93" t="s">
        <v>28</v>
      </c>
      <c r="AY106" s="93" t="s">
        <v>28</v>
      </c>
      <c r="AZ106" s="93" t="s">
        <v>28</v>
      </c>
      <c r="BA106" s="93" t="s">
        <v>28</v>
      </c>
      <c r="BB106" s="93" t="s">
        <v>28</v>
      </c>
      <c r="BC106" s="105" t="s">
        <v>230</v>
      </c>
      <c r="BD106" s="106">
        <v>45</v>
      </c>
      <c r="BE106" s="106">
        <v>44.8</v>
      </c>
      <c r="BF106" s="106">
        <v>41.2</v>
      </c>
    </row>
    <row r="107" spans="1:93" x14ac:dyDescent="0.3">
      <c r="A107" s="9"/>
      <c r="B107" t="s">
        <v>116</v>
      </c>
      <c r="C107" s="93">
        <v>272</v>
      </c>
      <c r="D107" s="103">
        <v>2509</v>
      </c>
      <c r="E107" s="104">
        <v>0.1079898532</v>
      </c>
      <c r="F107" s="94">
        <v>9.5618623900000005E-2</v>
      </c>
      <c r="G107" s="94">
        <v>0.12196168390000001</v>
      </c>
      <c r="H107" s="94">
        <v>1.7242921999999999E-8</v>
      </c>
      <c r="I107" s="96">
        <v>0.108409725</v>
      </c>
      <c r="J107" s="94">
        <v>9.6262373999999998E-2</v>
      </c>
      <c r="K107" s="94">
        <v>0.12208995039999999</v>
      </c>
      <c r="L107" s="94">
        <v>1.4190229159000001</v>
      </c>
      <c r="M107" s="94">
        <v>1.2564608115</v>
      </c>
      <c r="N107" s="94">
        <v>1.6026174610999999</v>
      </c>
      <c r="O107" s="103">
        <v>250</v>
      </c>
      <c r="P107" s="103">
        <v>2478</v>
      </c>
      <c r="Q107" s="104">
        <v>0.100553816</v>
      </c>
      <c r="R107" s="94">
        <v>8.8613255500000002E-2</v>
      </c>
      <c r="S107" s="94">
        <v>0.11410335670000001</v>
      </c>
      <c r="T107" s="94">
        <v>6.5412939999999996E-4</v>
      </c>
      <c r="U107" s="96">
        <v>0.1008878128</v>
      </c>
      <c r="V107" s="94">
        <v>8.9125913500000001E-2</v>
      </c>
      <c r="W107" s="94">
        <v>0.1142019236</v>
      </c>
      <c r="X107" s="94">
        <v>1.2458436959999999</v>
      </c>
      <c r="Y107" s="94">
        <v>1.0979022992</v>
      </c>
      <c r="Z107" s="94">
        <v>1.4137200696000001</v>
      </c>
      <c r="AA107" s="103">
        <v>208</v>
      </c>
      <c r="AB107" s="103">
        <v>1993</v>
      </c>
      <c r="AC107" s="104">
        <v>0.1039517136</v>
      </c>
      <c r="AD107" s="94">
        <v>9.0533030299999998E-2</v>
      </c>
      <c r="AE107" s="94">
        <v>0.119359296</v>
      </c>
      <c r="AF107" s="94">
        <v>7.2599950000000002E-4</v>
      </c>
      <c r="AG107" s="96">
        <v>0.10436527850000001</v>
      </c>
      <c r="AH107" s="94">
        <v>9.11036608E-2</v>
      </c>
      <c r="AI107" s="94">
        <v>0.11955734</v>
      </c>
      <c r="AJ107" s="94">
        <v>1.2691134965999999</v>
      </c>
      <c r="AK107" s="94">
        <v>1.1052890488</v>
      </c>
      <c r="AL107" s="94">
        <v>1.4572197823999999</v>
      </c>
      <c r="AM107" s="94">
        <v>0.72326205440000002</v>
      </c>
      <c r="AN107" s="94">
        <v>1.0337918322999999</v>
      </c>
      <c r="AO107" s="94">
        <v>0.86009344980000002</v>
      </c>
      <c r="AP107" s="94">
        <v>1.2425691101</v>
      </c>
      <c r="AQ107" s="94">
        <v>0.4155137008</v>
      </c>
      <c r="AR107" s="94">
        <v>0.9311413342</v>
      </c>
      <c r="AS107" s="94">
        <v>0.78420898319999999</v>
      </c>
      <c r="AT107" s="94">
        <v>1.1056034842</v>
      </c>
      <c r="AU107" s="93">
        <v>1</v>
      </c>
      <c r="AV107" s="93">
        <v>2</v>
      </c>
      <c r="AW107" s="93">
        <v>3</v>
      </c>
      <c r="AX107" s="93" t="s">
        <v>28</v>
      </c>
      <c r="AY107" s="93" t="s">
        <v>28</v>
      </c>
      <c r="AZ107" s="93" t="s">
        <v>28</v>
      </c>
      <c r="BA107" s="93" t="s">
        <v>28</v>
      </c>
      <c r="BB107" s="93" t="s">
        <v>28</v>
      </c>
      <c r="BC107" s="105" t="s">
        <v>229</v>
      </c>
      <c r="BD107" s="106">
        <v>54.4</v>
      </c>
      <c r="BE107" s="106">
        <v>50</v>
      </c>
      <c r="BF107" s="106">
        <v>41.6</v>
      </c>
    </row>
    <row r="108" spans="1:93" x14ac:dyDescent="0.3">
      <c r="A108" s="9"/>
      <c r="B108" t="s">
        <v>117</v>
      </c>
      <c r="C108" s="93">
        <v>195</v>
      </c>
      <c r="D108" s="103">
        <v>2013</v>
      </c>
      <c r="E108" s="104">
        <v>9.6518833900000003E-2</v>
      </c>
      <c r="F108" s="94">
        <v>8.3677435800000005E-2</v>
      </c>
      <c r="G108" s="94">
        <v>0.1113309126</v>
      </c>
      <c r="H108" s="94">
        <v>1.1032419999999999E-3</v>
      </c>
      <c r="I108" s="96">
        <v>9.6870342799999995E-2</v>
      </c>
      <c r="J108" s="94">
        <v>8.4185060399999997E-2</v>
      </c>
      <c r="K108" s="94">
        <v>0.1114670853</v>
      </c>
      <c r="L108" s="94">
        <v>1.2682898719</v>
      </c>
      <c r="M108" s="94">
        <v>1.0995495909999999</v>
      </c>
      <c r="N108" s="94">
        <v>1.4629255582</v>
      </c>
      <c r="O108" s="103">
        <v>197</v>
      </c>
      <c r="P108" s="103">
        <v>2051</v>
      </c>
      <c r="Q108" s="104">
        <v>9.5753427500000002E-2</v>
      </c>
      <c r="R108" s="94">
        <v>8.3092339700000004E-2</v>
      </c>
      <c r="S108" s="94">
        <v>0.1103437322</v>
      </c>
      <c r="T108" s="94">
        <v>1.81895857E-2</v>
      </c>
      <c r="U108" s="96">
        <v>9.6050706999999999E-2</v>
      </c>
      <c r="V108" s="94">
        <v>8.3532401399999998E-2</v>
      </c>
      <c r="W108" s="94">
        <v>0.1104450267</v>
      </c>
      <c r="X108" s="94">
        <v>1.1863677463</v>
      </c>
      <c r="Y108" s="94">
        <v>1.0294991452</v>
      </c>
      <c r="Z108" s="94">
        <v>1.3671389976999999</v>
      </c>
      <c r="AA108" s="103">
        <v>185</v>
      </c>
      <c r="AB108" s="103">
        <v>1721</v>
      </c>
      <c r="AC108" s="104">
        <v>0.1072146566</v>
      </c>
      <c r="AD108" s="94">
        <v>9.26244913E-2</v>
      </c>
      <c r="AE108" s="94">
        <v>0.12410305770000001</v>
      </c>
      <c r="AF108" s="94">
        <v>3.0941699999999998E-4</v>
      </c>
      <c r="AG108" s="96">
        <v>0.1074956421</v>
      </c>
      <c r="AH108" s="94">
        <v>9.3069906199999997E-2</v>
      </c>
      <c r="AI108" s="94">
        <v>0.12415735159999999</v>
      </c>
      <c r="AJ108" s="94">
        <v>1.3089497322999999</v>
      </c>
      <c r="AK108" s="94">
        <v>1.1308230325999999</v>
      </c>
      <c r="AL108" s="94">
        <v>1.515134864</v>
      </c>
      <c r="AM108" s="94">
        <v>0.26948364629999999</v>
      </c>
      <c r="AN108" s="94">
        <v>1.1196952362000001</v>
      </c>
      <c r="AO108" s="94">
        <v>0.91611790429999995</v>
      </c>
      <c r="AP108" s="94">
        <v>1.3685109919</v>
      </c>
      <c r="AQ108" s="94">
        <v>0.93718470750000005</v>
      </c>
      <c r="AR108" s="94">
        <v>0.99206987570000005</v>
      </c>
      <c r="AS108" s="94">
        <v>0.81385830950000004</v>
      </c>
      <c r="AT108" s="94">
        <v>1.2093046502</v>
      </c>
      <c r="AU108" s="93">
        <v>1</v>
      </c>
      <c r="AV108" s="93" t="s">
        <v>28</v>
      </c>
      <c r="AW108" s="93">
        <v>3</v>
      </c>
      <c r="AX108" s="93" t="s">
        <v>28</v>
      </c>
      <c r="AY108" s="93" t="s">
        <v>28</v>
      </c>
      <c r="AZ108" s="93" t="s">
        <v>28</v>
      </c>
      <c r="BA108" s="93" t="s">
        <v>28</v>
      </c>
      <c r="BB108" s="93" t="s">
        <v>28</v>
      </c>
      <c r="BC108" s="105" t="s">
        <v>231</v>
      </c>
      <c r="BD108" s="106">
        <v>39</v>
      </c>
      <c r="BE108" s="106">
        <v>39.4</v>
      </c>
      <c r="BF108" s="106">
        <v>37</v>
      </c>
    </row>
    <row r="109" spans="1:93" x14ac:dyDescent="0.3">
      <c r="A109" s="9"/>
      <c r="B109" t="s">
        <v>118</v>
      </c>
      <c r="C109" s="93">
        <v>129</v>
      </c>
      <c r="D109" s="103">
        <v>1474</v>
      </c>
      <c r="E109" s="104">
        <v>8.6975085199999996E-2</v>
      </c>
      <c r="F109" s="94">
        <v>7.3039549699999998E-2</v>
      </c>
      <c r="G109" s="94">
        <v>0.1035694425</v>
      </c>
      <c r="H109" s="94">
        <v>0.13386961759999999</v>
      </c>
      <c r="I109" s="96">
        <v>8.7516960699999993E-2</v>
      </c>
      <c r="J109" s="94">
        <v>7.3645821299999997E-2</v>
      </c>
      <c r="K109" s="94">
        <v>0.10400071950000001</v>
      </c>
      <c r="L109" s="94">
        <v>1.1428818113999999</v>
      </c>
      <c r="M109" s="94">
        <v>0.95976419769999999</v>
      </c>
      <c r="N109" s="94">
        <v>1.3609372364000001</v>
      </c>
      <c r="O109" s="103">
        <v>143</v>
      </c>
      <c r="P109" s="103">
        <v>1514</v>
      </c>
      <c r="Q109" s="104">
        <v>9.3952282400000003E-2</v>
      </c>
      <c r="R109" s="94">
        <v>7.9597207599999997E-2</v>
      </c>
      <c r="S109" s="94">
        <v>0.11089624419999999</v>
      </c>
      <c r="T109" s="94">
        <v>7.2551211300000001E-2</v>
      </c>
      <c r="U109" s="96">
        <v>9.4451783400000003E-2</v>
      </c>
      <c r="V109" s="94">
        <v>8.0173180600000005E-2</v>
      </c>
      <c r="W109" s="94">
        <v>0.1112733623</v>
      </c>
      <c r="X109" s="94">
        <v>1.1640518825999999</v>
      </c>
      <c r="Y109" s="94">
        <v>0.98619508710000003</v>
      </c>
      <c r="Z109" s="94">
        <v>1.3739845222</v>
      </c>
      <c r="AA109" s="103">
        <v>90</v>
      </c>
      <c r="AB109" s="103">
        <v>1133</v>
      </c>
      <c r="AC109" s="104">
        <v>7.9018139700000004E-2</v>
      </c>
      <c r="AD109" s="94">
        <v>6.4169564100000007E-2</v>
      </c>
      <c r="AE109" s="94">
        <v>9.7302614999999995E-2</v>
      </c>
      <c r="AF109" s="94">
        <v>0.73511632049999998</v>
      </c>
      <c r="AG109" s="96">
        <v>7.9435127999999994E-2</v>
      </c>
      <c r="AH109" s="94">
        <v>6.4608264999999998E-2</v>
      </c>
      <c r="AI109" s="94">
        <v>9.7664587600000005E-2</v>
      </c>
      <c r="AJ109" s="94">
        <v>0.96470740119999998</v>
      </c>
      <c r="AK109" s="94">
        <v>0.78342585279999999</v>
      </c>
      <c r="AL109" s="94">
        <v>1.1879367609</v>
      </c>
      <c r="AM109" s="94">
        <v>0.19826187640000001</v>
      </c>
      <c r="AN109" s="94">
        <v>0.8410454503</v>
      </c>
      <c r="AO109" s="94">
        <v>0.6460776828</v>
      </c>
      <c r="AP109" s="94">
        <v>1.0948489141</v>
      </c>
      <c r="AQ109" s="94">
        <v>0.52516199720000001</v>
      </c>
      <c r="AR109" s="94">
        <v>1.0802206425000001</v>
      </c>
      <c r="AS109" s="94">
        <v>0.85141404129999998</v>
      </c>
      <c r="AT109" s="94">
        <v>1.3705160825</v>
      </c>
      <c r="AU109" s="93" t="s">
        <v>28</v>
      </c>
      <c r="AV109" s="93" t="s">
        <v>28</v>
      </c>
      <c r="AW109" s="93" t="s">
        <v>28</v>
      </c>
      <c r="AX109" s="93" t="s">
        <v>28</v>
      </c>
      <c r="AY109" s="93" t="s">
        <v>28</v>
      </c>
      <c r="AZ109" s="93" t="s">
        <v>28</v>
      </c>
      <c r="BA109" s="93" t="s">
        <v>28</v>
      </c>
      <c r="BB109" s="93" t="s">
        <v>28</v>
      </c>
      <c r="BC109" s="105" t="s">
        <v>28</v>
      </c>
      <c r="BD109" s="106">
        <v>25.8</v>
      </c>
      <c r="BE109" s="106">
        <v>28.6</v>
      </c>
      <c r="BF109" s="106">
        <v>18</v>
      </c>
      <c r="CO109" s="4"/>
    </row>
    <row r="110" spans="1:93" s="3" customFormat="1" x14ac:dyDescent="0.3">
      <c r="A110" s="9" t="s">
        <v>233</v>
      </c>
      <c r="B110" s="3" t="s">
        <v>200</v>
      </c>
      <c r="C110" s="99">
        <v>275</v>
      </c>
      <c r="D110" s="100">
        <v>4680</v>
      </c>
      <c r="E110" s="95">
        <v>5.8854547100000001E-2</v>
      </c>
      <c r="F110" s="101">
        <v>5.2145082299999999E-2</v>
      </c>
      <c r="G110" s="101">
        <v>6.6427313200000004E-2</v>
      </c>
      <c r="H110" s="101">
        <v>2.9448300000000001E-5</v>
      </c>
      <c r="I110" s="102">
        <v>5.8760683799999998E-2</v>
      </c>
      <c r="J110" s="101">
        <v>5.2210452400000003E-2</v>
      </c>
      <c r="K110" s="101">
        <v>6.6132695599999999E-2</v>
      </c>
      <c r="L110" s="101">
        <v>0.77259768429999998</v>
      </c>
      <c r="M110" s="101">
        <v>0.68452093869999997</v>
      </c>
      <c r="N110" s="101">
        <v>0.87200719230000001</v>
      </c>
      <c r="O110" s="100">
        <v>325</v>
      </c>
      <c r="P110" s="100">
        <v>5351</v>
      </c>
      <c r="Q110" s="95">
        <v>6.08617901E-2</v>
      </c>
      <c r="R110" s="101">
        <v>5.4439576400000002E-2</v>
      </c>
      <c r="S110" s="101">
        <v>6.80416296E-2</v>
      </c>
      <c r="T110" s="101">
        <v>6.4797632999999998E-7</v>
      </c>
      <c r="U110" s="102">
        <v>6.0736311000000001E-2</v>
      </c>
      <c r="V110" s="101">
        <v>5.4479390900000001E-2</v>
      </c>
      <c r="W110" s="101">
        <v>6.7711833900000004E-2</v>
      </c>
      <c r="X110" s="101">
        <v>0.75341882770000002</v>
      </c>
      <c r="Y110" s="101">
        <v>0.67391711239999996</v>
      </c>
      <c r="Z110" s="101">
        <v>0.84229932669999996</v>
      </c>
      <c r="AA110" s="100">
        <v>370</v>
      </c>
      <c r="AB110" s="100">
        <v>5407</v>
      </c>
      <c r="AC110" s="95">
        <v>6.8564233799999999E-2</v>
      </c>
      <c r="AD110" s="101">
        <v>6.1732583100000002E-2</v>
      </c>
      <c r="AE110" s="101">
        <v>7.6151910599999997E-2</v>
      </c>
      <c r="AF110" s="101">
        <v>8.9742990000000003E-4</v>
      </c>
      <c r="AG110" s="102">
        <v>6.8429813199999995E-2</v>
      </c>
      <c r="AH110" s="101">
        <v>6.1800714100000001E-2</v>
      </c>
      <c r="AI110" s="101">
        <v>7.5769987499999997E-2</v>
      </c>
      <c r="AJ110" s="101">
        <v>0.83707898020000004</v>
      </c>
      <c r="AK110" s="101">
        <v>0.75367352450000002</v>
      </c>
      <c r="AL110" s="101">
        <v>0.92971451999999999</v>
      </c>
      <c r="AM110" s="101">
        <v>0.1170240951</v>
      </c>
      <c r="AN110" s="101">
        <v>1.1265563117999999</v>
      </c>
      <c r="AO110" s="101">
        <v>0.97059419979999995</v>
      </c>
      <c r="AP110" s="101">
        <v>1.3075795465</v>
      </c>
      <c r="AQ110" s="101">
        <v>0.68231819140000005</v>
      </c>
      <c r="AR110" s="101">
        <v>1.0341051467</v>
      </c>
      <c r="AS110" s="101">
        <v>0.88068549259999995</v>
      </c>
      <c r="AT110" s="101">
        <v>1.2142512432000001</v>
      </c>
      <c r="AU110" s="99">
        <v>1</v>
      </c>
      <c r="AV110" s="99">
        <v>2</v>
      </c>
      <c r="AW110" s="99">
        <v>3</v>
      </c>
      <c r="AX110" s="99" t="s">
        <v>28</v>
      </c>
      <c r="AY110" s="99" t="s">
        <v>28</v>
      </c>
      <c r="AZ110" s="99" t="s">
        <v>28</v>
      </c>
      <c r="BA110" s="99" t="s">
        <v>28</v>
      </c>
      <c r="BB110" s="99" t="s">
        <v>28</v>
      </c>
      <c r="BC110" s="97" t="s">
        <v>229</v>
      </c>
      <c r="BD110" s="98">
        <v>55</v>
      </c>
      <c r="BE110" s="98">
        <v>65</v>
      </c>
      <c r="BF110" s="98">
        <v>74</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201</v>
      </c>
      <c r="C111" s="93">
        <v>112</v>
      </c>
      <c r="D111" s="103">
        <v>1809</v>
      </c>
      <c r="E111" s="104">
        <v>6.2024040599999997E-2</v>
      </c>
      <c r="F111" s="94">
        <v>5.1443805699999998E-2</v>
      </c>
      <c r="G111" s="94">
        <v>7.4780268699999999E-2</v>
      </c>
      <c r="H111" s="94">
        <v>3.1243679699999999E-2</v>
      </c>
      <c r="I111" s="96">
        <v>6.19126589E-2</v>
      </c>
      <c r="J111" s="94">
        <v>5.1445627700000003E-2</v>
      </c>
      <c r="K111" s="94">
        <v>7.4509292800000002E-2</v>
      </c>
      <c r="L111" s="94">
        <v>0.81420438210000001</v>
      </c>
      <c r="M111" s="94">
        <v>0.67531511369999997</v>
      </c>
      <c r="N111" s="94">
        <v>0.98165843220000004</v>
      </c>
      <c r="O111" s="103">
        <v>124</v>
      </c>
      <c r="P111" s="103">
        <v>1824</v>
      </c>
      <c r="Q111" s="104">
        <v>6.8147370999999998E-2</v>
      </c>
      <c r="R111" s="94">
        <v>5.7049615099999999E-2</v>
      </c>
      <c r="S111" s="94">
        <v>8.1403952700000004E-2</v>
      </c>
      <c r="T111" s="94">
        <v>6.0760578699999998E-2</v>
      </c>
      <c r="U111" s="96">
        <v>6.7982456100000005E-2</v>
      </c>
      <c r="V111" s="94">
        <v>5.70107423E-2</v>
      </c>
      <c r="W111" s="94">
        <v>8.1065675599999998E-2</v>
      </c>
      <c r="X111" s="94">
        <v>0.84360831780000001</v>
      </c>
      <c r="Y111" s="94">
        <v>0.70622724160000006</v>
      </c>
      <c r="Z111" s="94">
        <v>1.0077138801000001</v>
      </c>
      <c r="AA111" s="103">
        <v>113</v>
      </c>
      <c r="AB111" s="103">
        <v>1822</v>
      </c>
      <c r="AC111" s="104">
        <v>6.2174115100000003E-2</v>
      </c>
      <c r="AD111" s="94">
        <v>5.1616927799999997E-2</v>
      </c>
      <c r="AE111" s="94">
        <v>7.4890559300000006E-2</v>
      </c>
      <c r="AF111" s="94">
        <v>3.6906828000000001E-3</v>
      </c>
      <c r="AG111" s="96">
        <v>6.2019758500000001E-2</v>
      </c>
      <c r="AH111" s="94">
        <v>5.1576962900000002E-2</v>
      </c>
      <c r="AI111" s="94">
        <v>7.4576908499999997E-2</v>
      </c>
      <c r="AJ111" s="94">
        <v>0.75906404890000001</v>
      </c>
      <c r="AK111" s="94">
        <v>0.63017469739999998</v>
      </c>
      <c r="AL111" s="94">
        <v>0.91431508220000002</v>
      </c>
      <c r="AM111" s="94">
        <v>0.48059504489999999</v>
      </c>
      <c r="AN111" s="94">
        <v>0.91234796370000004</v>
      </c>
      <c r="AO111" s="94">
        <v>0.70706185030000002</v>
      </c>
      <c r="AP111" s="94">
        <v>1.1772362014</v>
      </c>
      <c r="AQ111" s="94">
        <v>0.47015471269999998</v>
      </c>
      <c r="AR111" s="94">
        <v>1.0987251115000001</v>
      </c>
      <c r="AS111" s="94">
        <v>0.850991622</v>
      </c>
      <c r="AT111" s="94">
        <v>1.418576681</v>
      </c>
      <c r="AU111" s="93" t="s">
        <v>28</v>
      </c>
      <c r="AV111" s="93" t="s">
        <v>28</v>
      </c>
      <c r="AW111" s="93">
        <v>3</v>
      </c>
      <c r="AX111" s="93" t="s">
        <v>28</v>
      </c>
      <c r="AY111" s="93" t="s">
        <v>28</v>
      </c>
      <c r="AZ111" s="93" t="s">
        <v>28</v>
      </c>
      <c r="BA111" s="93" t="s">
        <v>28</v>
      </c>
      <c r="BB111" s="93" t="s">
        <v>28</v>
      </c>
      <c r="BC111" s="105">
        <v>-3</v>
      </c>
      <c r="BD111" s="106">
        <v>22.4</v>
      </c>
      <c r="BE111" s="106">
        <v>24.8</v>
      </c>
      <c r="BF111" s="106">
        <v>22.6</v>
      </c>
    </row>
    <row r="112" spans="1:93" x14ac:dyDescent="0.3">
      <c r="A112" s="9"/>
      <c r="B112" t="s">
        <v>202</v>
      </c>
      <c r="C112" s="93">
        <v>249</v>
      </c>
      <c r="D112" s="103">
        <v>3753</v>
      </c>
      <c r="E112" s="104">
        <v>6.6382435000000004E-2</v>
      </c>
      <c r="F112" s="94">
        <v>5.8470069700000002E-2</v>
      </c>
      <c r="G112" s="94">
        <v>7.5365528200000004E-2</v>
      </c>
      <c r="H112" s="94">
        <v>3.3549224500000002E-2</v>
      </c>
      <c r="I112" s="96">
        <v>6.6346922500000002E-2</v>
      </c>
      <c r="J112" s="94">
        <v>5.8597363600000001E-2</v>
      </c>
      <c r="K112" s="94">
        <v>7.5121368100000002E-2</v>
      </c>
      <c r="L112" s="94">
        <v>0.87141806550000001</v>
      </c>
      <c r="M112" s="94">
        <v>0.76755055709999997</v>
      </c>
      <c r="N112" s="94">
        <v>0.98934127260000004</v>
      </c>
      <c r="O112" s="103">
        <v>222</v>
      </c>
      <c r="P112" s="103">
        <v>3996</v>
      </c>
      <c r="Q112" s="104">
        <v>5.5640315400000001E-2</v>
      </c>
      <c r="R112" s="94">
        <v>4.8668903499999999E-2</v>
      </c>
      <c r="S112" s="94">
        <v>6.3610323600000004E-2</v>
      </c>
      <c r="T112" s="94">
        <v>4.7978471999999999E-8</v>
      </c>
      <c r="U112" s="96">
        <v>5.5555555600000001E-2</v>
      </c>
      <c r="V112" s="94">
        <v>4.8707808300000002E-2</v>
      </c>
      <c r="W112" s="94">
        <v>6.3366015900000003E-2</v>
      </c>
      <c r="X112" s="94">
        <v>0.68878127229999997</v>
      </c>
      <c r="Y112" s="94">
        <v>0.60248093530000002</v>
      </c>
      <c r="Z112" s="94">
        <v>0.78744340820000003</v>
      </c>
      <c r="AA112" s="103">
        <v>240</v>
      </c>
      <c r="AB112" s="103">
        <v>3879</v>
      </c>
      <c r="AC112" s="104">
        <v>6.1978778399999997E-2</v>
      </c>
      <c r="AD112" s="94">
        <v>5.4477175699999998E-2</v>
      </c>
      <c r="AE112" s="94">
        <v>7.0513364999999995E-2</v>
      </c>
      <c r="AF112" s="94">
        <v>2.27681E-5</v>
      </c>
      <c r="AG112" s="96">
        <v>6.1871616400000003E-2</v>
      </c>
      <c r="AH112" s="94">
        <v>5.4518843999999997E-2</v>
      </c>
      <c r="AI112" s="94">
        <v>7.0216032400000003E-2</v>
      </c>
      <c r="AJ112" s="94">
        <v>0.75667924519999996</v>
      </c>
      <c r="AK112" s="94">
        <v>0.66509455709999998</v>
      </c>
      <c r="AL112" s="94">
        <v>0.86087530560000003</v>
      </c>
      <c r="AM112" s="94">
        <v>0.24664544269999999</v>
      </c>
      <c r="AN112" s="94">
        <v>1.1139185317</v>
      </c>
      <c r="AO112" s="94">
        <v>0.9280870121</v>
      </c>
      <c r="AP112" s="94">
        <v>1.3369592281</v>
      </c>
      <c r="AQ112" s="94">
        <v>5.58332359E-2</v>
      </c>
      <c r="AR112" s="94">
        <v>0.83817828260000005</v>
      </c>
      <c r="AS112" s="94">
        <v>0.69946084900000005</v>
      </c>
      <c r="AT112" s="94">
        <v>1.0044062286</v>
      </c>
      <c r="AU112" s="93" t="s">
        <v>28</v>
      </c>
      <c r="AV112" s="93">
        <v>2</v>
      </c>
      <c r="AW112" s="93">
        <v>3</v>
      </c>
      <c r="AX112" s="93" t="s">
        <v>28</v>
      </c>
      <c r="AY112" s="93" t="s">
        <v>28</v>
      </c>
      <c r="AZ112" s="93" t="s">
        <v>28</v>
      </c>
      <c r="BA112" s="93" t="s">
        <v>28</v>
      </c>
      <c r="BB112" s="93" t="s">
        <v>28</v>
      </c>
      <c r="BC112" s="105" t="s">
        <v>230</v>
      </c>
      <c r="BD112" s="106">
        <v>49.8</v>
      </c>
      <c r="BE112" s="106">
        <v>44.4</v>
      </c>
      <c r="BF112" s="106">
        <v>48</v>
      </c>
    </row>
    <row r="113" spans="1:93" x14ac:dyDescent="0.3">
      <c r="A113" s="9"/>
      <c r="B113" t="s">
        <v>203</v>
      </c>
      <c r="C113" s="93">
        <v>213</v>
      </c>
      <c r="D113" s="103">
        <v>2872</v>
      </c>
      <c r="E113" s="104">
        <v>7.3978139299999995E-2</v>
      </c>
      <c r="F113" s="94">
        <v>6.4518788300000005E-2</v>
      </c>
      <c r="G113" s="94">
        <v>8.4824362599999995E-2</v>
      </c>
      <c r="H113" s="94">
        <v>0.67470897279999997</v>
      </c>
      <c r="I113" s="96">
        <v>7.4164345399999998E-2</v>
      </c>
      <c r="J113" s="94">
        <v>6.48442989E-2</v>
      </c>
      <c r="K113" s="94">
        <v>8.4823958599999999E-2</v>
      </c>
      <c r="L113" s="94">
        <v>0.97112868779999995</v>
      </c>
      <c r="M113" s="94">
        <v>0.84695353019999997</v>
      </c>
      <c r="N113" s="94">
        <v>1.1135096493000001</v>
      </c>
      <c r="O113" s="103">
        <v>231</v>
      </c>
      <c r="P113" s="103">
        <v>2909</v>
      </c>
      <c r="Q113" s="104">
        <v>7.9356672899999994E-2</v>
      </c>
      <c r="R113" s="94">
        <v>6.9590145500000006E-2</v>
      </c>
      <c r="S113" s="94">
        <v>9.0493869300000002E-2</v>
      </c>
      <c r="T113" s="94">
        <v>0.79066005520000004</v>
      </c>
      <c r="U113" s="96">
        <v>7.9408731499999996E-2</v>
      </c>
      <c r="V113" s="94">
        <v>6.98012675E-2</v>
      </c>
      <c r="W113" s="94">
        <v>9.0338569300000005E-2</v>
      </c>
      <c r="X113" s="94">
        <v>0.98237024169999998</v>
      </c>
      <c r="Y113" s="94">
        <v>0.86146867760000001</v>
      </c>
      <c r="Z113" s="94">
        <v>1.1202395594000001</v>
      </c>
      <c r="AA113" s="103">
        <v>210</v>
      </c>
      <c r="AB113" s="103">
        <v>2720</v>
      </c>
      <c r="AC113" s="104">
        <v>7.7149357599999996E-2</v>
      </c>
      <c r="AD113" s="94">
        <v>6.72325805E-2</v>
      </c>
      <c r="AE113" s="94">
        <v>8.8528855200000006E-2</v>
      </c>
      <c r="AF113" s="94">
        <v>0.39377115089999998</v>
      </c>
      <c r="AG113" s="96">
        <v>7.7205882399999995E-2</v>
      </c>
      <c r="AH113" s="94">
        <v>6.7439121399999996E-2</v>
      </c>
      <c r="AI113" s="94">
        <v>8.8387098499999997E-2</v>
      </c>
      <c r="AJ113" s="94">
        <v>0.94189203379999997</v>
      </c>
      <c r="AK113" s="94">
        <v>0.82082124749999996</v>
      </c>
      <c r="AL113" s="94">
        <v>1.0808207097</v>
      </c>
      <c r="AM113" s="94">
        <v>0.76734390929999996</v>
      </c>
      <c r="AN113" s="94">
        <v>0.97218488160000005</v>
      </c>
      <c r="AO113" s="94">
        <v>0.80646791250000005</v>
      </c>
      <c r="AP113" s="94">
        <v>1.1719541835</v>
      </c>
      <c r="AQ113" s="94">
        <v>0.46003894509999999</v>
      </c>
      <c r="AR113" s="94">
        <v>1.0727043637</v>
      </c>
      <c r="AS113" s="94">
        <v>0.89046648490000002</v>
      </c>
      <c r="AT113" s="94">
        <v>1.2922380251000001</v>
      </c>
      <c r="AU113" s="93" t="s">
        <v>28</v>
      </c>
      <c r="AV113" s="93" t="s">
        <v>28</v>
      </c>
      <c r="AW113" s="93" t="s">
        <v>28</v>
      </c>
      <c r="AX113" s="93" t="s">
        <v>28</v>
      </c>
      <c r="AY113" s="93" t="s">
        <v>28</v>
      </c>
      <c r="AZ113" s="93" t="s">
        <v>28</v>
      </c>
      <c r="BA113" s="93" t="s">
        <v>28</v>
      </c>
      <c r="BB113" s="93" t="s">
        <v>28</v>
      </c>
      <c r="BC113" s="105" t="s">
        <v>28</v>
      </c>
      <c r="BD113" s="106">
        <v>42.6</v>
      </c>
      <c r="BE113" s="106">
        <v>46.2</v>
      </c>
      <c r="BF113" s="106">
        <v>42</v>
      </c>
      <c r="BQ113" s="46"/>
      <c r="CO113" s="4"/>
    </row>
    <row r="114" spans="1:93" s="3" customFormat="1" x14ac:dyDescent="0.3">
      <c r="A114" s="9"/>
      <c r="B114" s="3" t="s">
        <v>119</v>
      </c>
      <c r="C114" s="99">
        <v>146</v>
      </c>
      <c r="D114" s="100">
        <v>2397</v>
      </c>
      <c r="E114" s="95">
        <v>6.0962052000000003E-2</v>
      </c>
      <c r="F114" s="101">
        <v>5.1724312699999997E-2</v>
      </c>
      <c r="G114" s="101">
        <v>7.1849611600000002E-2</v>
      </c>
      <c r="H114" s="101">
        <v>7.8696948999999999E-3</v>
      </c>
      <c r="I114" s="102">
        <v>6.0909470200000003E-2</v>
      </c>
      <c r="J114" s="101">
        <v>5.1789161600000001E-2</v>
      </c>
      <c r="K114" s="101">
        <v>7.1635906799999996E-2</v>
      </c>
      <c r="L114" s="101">
        <v>0.8002634032</v>
      </c>
      <c r="M114" s="101">
        <v>0.67899739599999998</v>
      </c>
      <c r="N114" s="101">
        <v>0.94318699650000004</v>
      </c>
      <c r="O114" s="100">
        <v>185</v>
      </c>
      <c r="P114" s="100">
        <v>2594</v>
      </c>
      <c r="Q114" s="95">
        <v>7.14624544E-2</v>
      </c>
      <c r="R114" s="101">
        <v>6.17407346E-2</v>
      </c>
      <c r="S114" s="101">
        <v>8.2714959800000001E-2</v>
      </c>
      <c r="T114" s="101">
        <v>0.10041897249999999</v>
      </c>
      <c r="U114" s="102">
        <v>7.1318427099999998E-2</v>
      </c>
      <c r="V114" s="101">
        <v>6.1747613100000001E-2</v>
      </c>
      <c r="W114" s="101">
        <v>8.2372707099999998E-2</v>
      </c>
      <c r="X114" s="101">
        <v>0.88464631940000005</v>
      </c>
      <c r="Y114" s="101">
        <v>0.76429943710000003</v>
      </c>
      <c r="Z114" s="101">
        <v>1.0239430680999999</v>
      </c>
      <c r="AA114" s="100">
        <v>167</v>
      </c>
      <c r="AB114" s="100">
        <v>2627</v>
      </c>
      <c r="AC114" s="95">
        <v>6.3773930000000006E-2</v>
      </c>
      <c r="AD114" s="101">
        <v>5.4685145499999997E-2</v>
      </c>
      <c r="AE114" s="101">
        <v>7.4373289300000006E-2</v>
      </c>
      <c r="AF114" s="101">
        <v>1.4215388E-3</v>
      </c>
      <c r="AG114" s="102">
        <v>6.3570612900000004E-2</v>
      </c>
      <c r="AH114" s="101">
        <v>5.4624622099999999E-2</v>
      </c>
      <c r="AI114" s="101">
        <v>7.3981707600000002E-2</v>
      </c>
      <c r="AJ114" s="101">
        <v>0.77859568089999998</v>
      </c>
      <c r="AK114" s="101">
        <v>0.66763359440000003</v>
      </c>
      <c r="AL114" s="101">
        <v>0.90799989609999998</v>
      </c>
      <c r="AM114" s="101">
        <v>0.28625226149999999</v>
      </c>
      <c r="AN114" s="101">
        <v>0.89241169450000002</v>
      </c>
      <c r="AO114" s="101">
        <v>0.72394585720000004</v>
      </c>
      <c r="AP114" s="101">
        <v>1.1000803782999999</v>
      </c>
      <c r="AQ114" s="101">
        <v>0.1511229607</v>
      </c>
      <c r="AR114" s="101">
        <v>1.1722448977</v>
      </c>
      <c r="AS114" s="101">
        <v>0.94360222130000004</v>
      </c>
      <c r="AT114" s="101">
        <v>1.4562895986</v>
      </c>
      <c r="AU114" s="99">
        <v>1</v>
      </c>
      <c r="AV114" s="99" t="s">
        <v>28</v>
      </c>
      <c r="AW114" s="99">
        <v>3</v>
      </c>
      <c r="AX114" s="99" t="s">
        <v>28</v>
      </c>
      <c r="AY114" s="99" t="s">
        <v>28</v>
      </c>
      <c r="AZ114" s="99" t="s">
        <v>28</v>
      </c>
      <c r="BA114" s="99" t="s">
        <v>28</v>
      </c>
      <c r="BB114" s="99" t="s">
        <v>28</v>
      </c>
      <c r="BC114" s="97" t="s">
        <v>231</v>
      </c>
      <c r="BD114" s="98">
        <v>29.2</v>
      </c>
      <c r="BE114" s="98">
        <v>37</v>
      </c>
      <c r="BF114" s="98">
        <v>33.4</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120</v>
      </c>
      <c r="C115" s="93">
        <v>50</v>
      </c>
      <c r="D115" s="103">
        <v>851</v>
      </c>
      <c r="E115" s="104">
        <v>5.8818898100000003E-2</v>
      </c>
      <c r="F115" s="94">
        <v>4.4525266799999998E-2</v>
      </c>
      <c r="G115" s="94">
        <v>7.77011128E-2</v>
      </c>
      <c r="H115" s="94">
        <v>6.8675676699999993E-2</v>
      </c>
      <c r="I115" s="96">
        <v>5.8754406600000003E-2</v>
      </c>
      <c r="J115" s="94">
        <v>4.4530991800000003E-2</v>
      </c>
      <c r="K115" s="94">
        <v>7.7520849099999997E-2</v>
      </c>
      <c r="L115" s="94">
        <v>0.77212971139999997</v>
      </c>
      <c r="M115" s="94">
        <v>0.58449380210000002</v>
      </c>
      <c r="N115" s="94">
        <v>1.0200010488</v>
      </c>
      <c r="O115" s="103">
        <v>58</v>
      </c>
      <c r="P115" s="103">
        <v>957</v>
      </c>
      <c r="Q115" s="104">
        <v>6.0707439000000002E-2</v>
      </c>
      <c r="R115" s="94">
        <v>4.6876637399999997E-2</v>
      </c>
      <c r="S115" s="94">
        <v>7.8618974300000005E-2</v>
      </c>
      <c r="T115" s="94">
        <v>3.0341654499999999E-2</v>
      </c>
      <c r="U115" s="96">
        <v>6.0606060599999997E-2</v>
      </c>
      <c r="V115" s="94">
        <v>4.6854123499999997E-2</v>
      </c>
      <c r="W115" s="94">
        <v>7.8394265300000002E-2</v>
      </c>
      <c r="X115" s="94">
        <v>0.75150808830000004</v>
      </c>
      <c r="Y115" s="94">
        <v>0.58029415699999998</v>
      </c>
      <c r="Z115" s="94">
        <v>0.97323814129999997</v>
      </c>
      <c r="AA115" s="103">
        <v>62</v>
      </c>
      <c r="AB115" s="103">
        <v>925</v>
      </c>
      <c r="AC115" s="104">
        <v>6.7207947500000004E-2</v>
      </c>
      <c r="AD115" s="94">
        <v>5.2331768600000002E-2</v>
      </c>
      <c r="AE115" s="94">
        <v>8.63129287E-2</v>
      </c>
      <c r="AF115" s="94">
        <v>0.12121662229999999</v>
      </c>
      <c r="AG115" s="96">
        <v>6.7027027000000003E-2</v>
      </c>
      <c r="AH115" s="94">
        <v>5.2257334400000001E-2</v>
      </c>
      <c r="AI115" s="94">
        <v>8.5971135099999998E-2</v>
      </c>
      <c r="AJ115" s="94">
        <v>0.82052051169999995</v>
      </c>
      <c r="AK115" s="94">
        <v>0.63890196229999996</v>
      </c>
      <c r="AL115" s="94">
        <v>1.0537671659000001</v>
      </c>
      <c r="AM115" s="94">
        <v>0.57762476669999996</v>
      </c>
      <c r="AN115" s="94">
        <v>1.1070792747</v>
      </c>
      <c r="AO115" s="94">
        <v>0.77389755179999997</v>
      </c>
      <c r="AP115" s="94">
        <v>1.5837038348000001</v>
      </c>
      <c r="AQ115" s="94">
        <v>0.86991891210000005</v>
      </c>
      <c r="AR115" s="94">
        <v>1.0321077225999999</v>
      </c>
      <c r="AS115" s="94">
        <v>0.70706334250000002</v>
      </c>
      <c r="AT115" s="94">
        <v>1.5065783883999999</v>
      </c>
      <c r="AU115" s="93" t="s">
        <v>28</v>
      </c>
      <c r="AV115" s="93" t="s">
        <v>28</v>
      </c>
      <c r="AW115" s="93" t="s">
        <v>28</v>
      </c>
      <c r="AX115" s="93" t="s">
        <v>28</v>
      </c>
      <c r="AY115" s="93" t="s">
        <v>28</v>
      </c>
      <c r="AZ115" s="93" t="s">
        <v>28</v>
      </c>
      <c r="BA115" s="93" t="s">
        <v>28</v>
      </c>
      <c r="BB115" s="93" t="s">
        <v>28</v>
      </c>
      <c r="BC115" s="105" t="s">
        <v>28</v>
      </c>
      <c r="BD115" s="106">
        <v>10</v>
      </c>
      <c r="BE115" s="106">
        <v>11.6</v>
      </c>
      <c r="BF115" s="106">
        <v>12.4</v>
      </c>
    </row>
    <row r="116" spans="1:93" x14ac:dyDescent="0.3">
      <c r="A116" s="9"/>
      <c r="B116" t="s">
        <v>121</v>
      </c>
      <c r="C116" s="93">
        <v>42</v>
      </c>
      <c r="D116" s="103">
        <v>688</v>
      </c>
      <c r="E116" s="104">
        <v>6.10076482E-2</v>
      </c>
      <c r="F116" s="94">
        <v>4.50354211E-2</v>
      </c>
      <c r="G116" s="94">
        <v>8.2644572900000005E-2</v>
      </c>
      <c r="H116" s="94">
        <v>0.15161728099999999</v>
      </c>
      <c r="I116" s="96">
        <v>6.1046511599999999E-2</v>
      </c>
      <c r="J116" s="94">
        <v>4.5114650999999999E-2</v>
      </c>
      <c r="K116" s="94">
        <v>8.2604575099999994E-2</v>
      </c>
      <c r="L116" s="94">
        <v>0.80086195640000002</v>
      </c>
      <c r="M116" s="94">
        <v>0.59119071950000002</v>
      </c>
      <c r="N116" s="94">
        <v>1.0848950295999999</v>
      </c>
      <c r="O116" s="103">
        <v>54</v>
      </c>
      <c r="P116" s="103">
        <v>729</v>
      </c>
      <c r="Q116" s="104">
        <v>7.4189175800000007E-2</v>
      </c>
      <c r="R116" s="94">
        <v>5.6755269599999998E-2</v>
      </c>
      <c r="S116" s="94">
        <v>9.6978374699999995E-2</v>
      </c>
      <c r="T116" s="94">
        <v>0.53340275429999995</v>
      </c>
      <c r="U116" s="96">
        <v>7.4074074099999998E-2</v>
      </c>
      <c r="V116" s="94">
        <v>5.6732559000000002E-2</v>
      </c>
      <c r="W116" s="94">
        <v>9.6716392700000001E-2</v>
      </c>
      <c r="X116" s="94">
        <v>0.91840088440000001</v>
      </c>
      <c r="Y116" s="94">
        <v>0.70258348650000002</v>
      </c>
      <c r="Z116" s="94">
        <v>1.2005123956999999</v>
      </c>
      <c r="AA116" s="103">
        <v>33</v>
      </c>
      <c r="AB116" s="103">
        <v>683</v>
      </c>
      <c r="AC116" s="104">
        <v>4.8374403500000003E-2</v>
      </c>
      <c r="AD116" s="94">
        <v>3.43587245E-2</v>
      </c>
      <c r="AE116" s="94">
        <v>6.8107386000000006E-2</v>
      </c>
      <c r="AF116" s="94">
        <v>2.5521799999999998E-3</v>
      </c>
      <c r="AG116" s="96">
        <v>4.8316251800000001E-2</v>
      </c>
      <c r="AH116" s="94">
        <v>3.4349313899999998E-2</v>
      </c>
      <c r="AI116" s="94">
        <v>6.79623528E-2</v>
      </c>
      <c r="AJ116" s="94">
        <v>0.59058774709999995</v>
      </c>
      <c r="AK116" s="94">
        <v>0.41947476859999999</v>
      </c>
      <c r="AL116" s="94">
        <v>0.83150147080000003</v>
      </c>
      <c r="AM116" s="94">
        <v>5.29376191E-2</v>
      </c>
      <c r="AN116" s="94">
        <v>0.65204125800000001</v>
      </c>
      <c r="AO116" s="94">
        <v>0.4228592203</v>
      </c>
      <c r="AP116" s="94">
        <v>1.0054358087999999</v>
      </c>
      <c r="AQ116" s="94">
        <v>0.34170078339999999</v>
      </c>
      <c r="AR116" s="94">
        <v>1.2160635251</v>
      </c>
      <c r="AS116" s="94">
        <v>0.81251359479999996</v>
      </c>
      <c r="AT116" s="94">
        <v>1.820044005</v>
      </c>
      <c r="AU116" s="93" t="s">
        <v>28</v>
      </c>
      <c r="AV116" s="93" t="s">
        <v>28</v>
      </c>
      <c r="AW116" s="93">
        <v>3</v>
      </c>
      <c r="AX116" s="93" t="s">
        <v>28</v>
      </c>
      <c r="AY116" s="93" t="s">
        <v>28</v>
      </c>
      <c r="AZ116" s="93" t="s">
        <v>28</v>
      </c>
      <c r="BA116" s="93" t="s">
        <v>28</v>
      </c>
      <c r="BB116" s="93" t="s">
        <v>28</v>
      </c>
      <c r="BC116" s="105">
        <v>-3</v>
      </c>
      <c r="BD116" s="106">
        <v>8.4</v>
      </c>
      <c r="BE116" s="106">
        <v>10.8</v>
      </c>
      <c r="BF116" s="106">
        <v>6.6</v>
      </c>
    </row>
    <row r="117" spans="1:93" x14ac:dyDescent="0.3">
      <c r="A117" s="9"/>
      <c r="B117" t="s">
        <v>122</v>
      </c>
      <c r="C117" s="93">
        <v>21</v>
      </c>
      <c r="D117" s="103">
        <v>426</v>
      </c>
      <c r="E117" s="104">
        <v>4.9344404000000001E-2</v>
      </c>
      <c r="F117" s="94">
        <v>3.2147321E-2</v>
      </c>
      <c r="G117" s="94">
        <v>7.5740999000000003E-2</v>
      </c>
      <c r="H117" s="94">
        <v>4.7005797000000002E-2</v>
      </c>
      <c r="I117" s="96">
        <v>4.9295774600000002E-2</v>
      </c>
      <c r="J117" s="94">
        <v>3.2141215100000002E-2</v>
      </c>
      <c r="K117" s="94">
        <v>7.5606145999999999E-2</v>
      </c>
      <c r="L117" s="94">
        <v>0.6477557665</v>
      </c>
      <c r="M117" s="94">
        <v>0.422005554</v>
      </c>
      <c r="N117" s="94">
        <v>0.9942701679</v>
      </c>
      <c r="O117" s="103">
        <v>32</v>
      </c>
      <c r="P117" s="103">
        <v>487</v>
      </c>
      <c r="Q117" s="104">
        <v>6.5791486600000004E-2</v>
      </c>
      <c r="R117" s="94">
        <v>4.6484499999999998E-2</v>
      </c>
      <c r="S117" s="94">
        <v>9.31174845E-2</v>
      </c>
      <c r="T117" s="94">
        <v>0.2468351044</v>
      </c>
      <c r="U117" s="96">
        <v>6.5708418899999996E-2</v>
      </c>
      <c r="V117" s="94">
        <v>4.6467405199999999E-2</v>
      </c>
      <c r="W117" s="94">
        <v>9.2916664900000001E-2</v>
      </c>
      <c r="X117" s="94">
        <v>0.81444440959999997</v>
      </c>
      <c r="Y117" s="94">
        <v>0.5754398194</v>
      </c>
      <c r="Z117" s="94">
        <v>1.1527177543</v>
      </c>
      <c r="AA117" s="103">
        <v>54</v>
      </c>
      <c r="AB117" s="103">
        <v>523</v>
      </c>
      <c r="AC117" s="104">
        <v>0.10346165190000001</v>
      </c>
      <c r="AD117" s="94">
        <v>7.9145889600000005E-2</v>
      </c>
      <c r="AE117" s="94">
        <v>0.13524787529999999</v>
      </c>
      <c r="AF117" s="94">
        <v>8.7465405499999996E-2</v>
      </c>
      <c r="AG117" s="96">
        <v>0.10325047800000001</v>
      </c>
      <c r="AH117" s="94">
        <v>7.9078461700000005E-2</v>
      </c>
      <c r="AI117" s="94">
        <v>0.13481118589999999</v>
      </c>
      <c r="AJ117" s="94">
        <v>1.2631304879</v>
      </c>
      <c r="AK117" s="94">
        <v>0.96626705980000005</v>
      </c>
      <c r="AL117" s="94">
        <v>1.6511984065</v>
      </c>
      <c r="AM117" s="94">
        <v>4.24329175E-2</v>
      </c>
      <c r="AN117" s="94">
        <v>1.5725689943000001</v>
      </c>
      <c r="AO117" s="94">
        <v>1.0155770938999999</v>
      </c>
      <c r="AP117" s="94">
        <v>2.4350423582</v>
      </c>
      <c r="AQ117" s="94">
        <v>0.30568451600000002</v>
      </c>
      <c r="AR117" s="94">
        <v>1.3333120113000001</v>
      </c>
      <c r="AS117" s="94">
        <v>0.76892406310000005</v>
      </c>
      <c r="AT117" s="94">
        <v>2.3119590150999998</v>
      </c>
      <c r="AU117" s="93" t="s">
        <v>28</v>
      </c>
      <c r="AV117" s="93" t="s">
        <v>28</v>
      </c>
      <c r="AW117" s="93" t="s">
        <v>28</v>
      </c>
      <c r="AX117" s="93" t="s">
        <v>28</v>
      </c>
      <c r="AY117" s="93" t="s">
        <v>228</v>
      </c>
      <c r="AZ117" s="93" t="s">
        <v>28</v>
      </c>
      <c r="BA117" s="93" t="s">
        <v>28</v>
      </c>
      <c r="BB117" s="93" t="s">
        <v>28</v>
      </c>
      <c r="BC117" s="105" t="s">
        <v>267</v>
      </c>
      <c r="BD117" s="106">
        <v>4.2</v>
      </c>
      <c r="BE117" s="106">
        <v>6.4</v>
      </c>
      <c r="BF117" s="106">
        <v>10.8</v>
      </c>
    </row>
    <row r="118" spans="1:93" x14ac:dyDescent="0.3">
      <c r="A118" s="9"/>
      <c r="B118" t="s">
        <v>123</v>
      </c>
      <c r="C118" s="93">
        <v>79</v>
      </c>
      <c r="D118" s="103">
        <v>1597</v>
      </c>
      <c r="E118" s="104">
        <v>4.9095903699999999E-2</v>
      </c>
      <c r="F118" s="94">
        <v>3.9315873799999998E-2</v>
      </c>
      <c r="G118" s="94">
        <v>6.13087675E-2</v>
      </c>
      <c r="H118" s="94">
        <v>1.06285E-4</v>
      </c>
      <c r="I118" s="96">
        <v>4.9467751999999997E-2</v>
      </c>
      <c r="J118" s="94">
        <v>3.96784336E-2</v>
      </c>
      <c r="K118" s="94">
        <v>6.1672255400000001E-2</v>
      </c>
      <c r="L118" s="94">
        <v>0.64449364369999995</v>
      </c>
      <c r="M118" s="94">
        <v>0.51610885669999995</v>
      </c>
      <c r="N118" s="94">
        <v>0.80481482029999996</v>
      </c>
      <c r="O118" s="103">
        <v>99</v>
      </c>
      <c r="P118" s="103">
        <v>1601</v>
      </c>
      <c r="Q118" s="104">
        <v>6.1586937799999998E-2</v>
      </c>
      <c r="R118" s="94">
        <v>5.0492775599999998E-2</v>
      </c>
      <c r="S118" s="94">
        <v>7.5118685000000004E-2</v>
      </c>
      <c r="T118" s="94">
        <v>7.4269388000000004E-3</v>
      </c>
      <c r="U118" s="96">
        <v>6.1836352300000001E-2</v>
      </c>
      <c r="V118" s="94">
        <v>5.07802563E-2</v>
      </c>
      <c r="W118" s="94">
        <v>7.5299629000000007E-2</v>
      </c>
      <c r="X118" s="94">
        <v>0.76239555859999997</v>
      </c>
      <c r="Y118" s="94">
        <v>0.62505896940000005</v>
      </c>
      <c r="Z118" s="94">
        <v>0.92990744280000004</v>
      </c>
      <c r="AA118" s="103">
        <v>115</v>
      </c>
      <c r="AB118" s="103">
        <v>1599</v>
      </c>
      <c r="AC118" s="104">
        <v>7.1746173499999996E-2</v>
      </c>
      <c r="AD118" s="94">
        <v>5.9654259799999998E-2</v>
      </c>
      <c r="AE118" s="94">
        <v>8.6289117100000007E-2</v>
      </c>
      <c r="AF118" s="94">
        <v>0.15950054220000001</v>
      </c>
      <c r="AG118" s="96">
        <v>7.1919949999999996E-2</v>
      </c>
      <c r="AH118" s="94">
        <v>5.9906565699999997E-2</v>
      </c>
      <c r="AI118" s="94">
        <v>8.6342442399999997E-2</v>
      </c>
      <c r="AJ118" s="94">
        <v>0.8759262726</v>
      </c>
      <c r="AK118" s="94">
        <v>0.72829993420000005</v>
      </c>
      <c r="AL118" s="94">
        <v>1.0534764579</v>
      </c>
      <c r="AM118" s="94">
        <v>0.2654355598</v>
      </c>
      <c r="AN118" s="94">
        <v>1.1649576366000001</v>
      </c>
      <c r="AO118" s="94">
        <v>0.89044348480000002</v>
      </c>
      <c r="AP118" s="94">
        <v>1.5241015496999999</v>
      </c>
      <c r="AQ118" s="94">
        <v>0.1329768556</v>
      </c>
      <c r="AR118" s="94">
        <v>1.2544211042</v>
      </c>
      <c r="AS118" s="94">
        <v>0.93330624650000005</v>
      </c>
      <c r="AT118" s="94">
        <v>1.6860192596000001</v>
      </c>
      <c r="AU118" s="93">
        <v>1</v>
      </c>
      <c r="AV118" s="93">
        <v>2</v>
      </c>
      <c r="AW118" s="93" t="s">
        <v>28</v>
      </c>
      <c r="AX118" s="93" t="s">
        <v>28</v>
      </c>
      <c r="AY118" s="93" t="s">
        <v>28</v>
      </c>
      <c r="AZ118" s="93" t="s">
        <v>28</v>
      </c>
      <c r="BA118" s="93" t="s">
        <v>28</v>
      </c>
      <c r="BB118" s="93" t="s">
        <v>28</v>
      </c>
      <c r="BC118" s="105" t="s">
        <v>450</v>
      </c>
      <c r="BD118" s="106">
        <v>15.8</v>
      </c>
      <c r="BE118" s="106">
        <v>19.8</v>
      </c>
      <c r="BF118" s="106">
        <v>23</v>
      </c>
      <c r="BQ118" s="46"/>
      <c r="CC118" s="4"/>
      <c r="CO118" s="4"/>
    </row>
    <row r="119" spans="1:93" x14ac:dyDescent="0.3">
      <c r="A119" s="9"/>
      <c r="B119" t="s">
        <v>124</v>
      </c>
      <c r="C119" s="93">
        <v>38</v>
      </c>
      <c r="D119" s="103">
        <v>495</v>
      </c>
      <c r="E119" s="104">
        <v>7.58815937E-2</v>
      </c>
      <c r="F119" s="94">
        <v>5.5147356100000003E-2</v>
      </c>
      <c r="G119" s="94">
        <v>0.1044114654</v>
      </c>
      <c r="H119" s="94">
        <v>0.98093315510000001</v>
      </c>
      <c r="I119" s="96">
        <v>7.6767676800000004E-2</v>
      </c>
      <c r="J119" s="94">
        <v>5.5859272299999999E-2</v>
      </c>
      <c r="K119" s="94">
        <v>0.1055022014</v>
      </c>
      <c r="L119" s="94">
        <v>0.99611578789999999</v>
      </c>
      <c r="M119" s="94">
        <v>0.72393250279999999</v>
      </c>
      <c r="N119" s="94">
        <v>1.3706342222000001</v>
      </c>
      <c r="O119" s="103">
        <v>20</v>
      </c>
      <c r="P119" s="103">
        <v>480</v>
      </c>
      <c r="Q119" s="104">
        <v>4.1478726600000002E-2</v>
      </c>
      <c r="R119" s="94">
        <v>2.6740083299999998E-2</v>
      </c>
      <c r="S119" s="94">
        <v>6.4341039399999994E-2</v>
      </c>
      <c r="T119" s="94">
        <v>2.9221538000000001E-3</v>
      </c>
      <c r="U119" s="96">
        <v>4.16666667E-2</v>
      </c>
      <c r="V119" s="94">
        <v>2.6881550000000001E-2</v>
      </c>
      <c r="W119" s="94">
        <v>6.4583742799999996E-2</v>
      </c>
      <c r="X119" s="94">
        <v>0.51347246759999998</v>
      </c>
      <c r="Y119" s="94">
        <v>0.33102020529999998</v>
      </c>
      <c r="Z119" s="94">
        <v>0.79648906880000003</v>
      </c>
      <c r="AA119" s="103">
        <v>26</v>
      </c>
      <c r="AB119" s="103">
        <v>469</v>
      </c>
      <c r="AC119" s="104">
        <v>5.5117850900000001E-2</v>
      </c>
      <c r="AD119" s="94">
        <v>3.7494241599999999E-2</v>
      </c>
      <c r="AE119" s="94">
        <v>8.1025175199999994E-2</v>
      </c>
      <c r="AF119" s="94">
        <v>4.3889150100000003E-2</v>
      </c>
      <c r="AG119" s="96">
        <v>5.5437100199999999E-2</v>
      </c>
      <c r="AH119" s="94">
        <v>3.7745583899999997E-2</v>
      </c>
      <c r="AI119" s="94">
        <v>8.1420705699999998E-2</v>
      </c>
      <c r="AJ119" s="94">
        <v>0.67291635780000003</v>
      </c>
      <c r="AK119" s="94">
        <v>0.45775530149999999</v>
      </c>
      <c r="AL119" s="94">
        <v>0.98921066150000003</v>
      </c>
      <c r="AM119" s="94">
        <v>0.33915008410000003</v>
      </c>
      <c r="AN119" s="94">
        <v>1.3288221582999999</v>
      </c>
      <c r="AO119" s="94">
        <v>0.74181876260000001</v>
      </c>
      <c r="AP119" s="94">
        <v>2.380323089</v>
      </c>
      <c r="AQ119" s="94">
        <v>2.8794904100000001E-2</v>
      </c>
      <c r="AR119" s="94">
        <v>0.54662434630000001</v>
      </c>
      <c r="AS119" s="94">
        <v>0.31807664660000001</v>
      </c>
      <c r="AT119" s="94">
        <v>0.93939048700000005</v>
      </c>
      <c r="AU119" s="93" t="s">
        <v>28</v>
      </c>
      <c r="AV119" s="93">
        <v>2</v>
      </c>
      <c r="AW119" s="93" t="s">
        <v>28</v>
      </c>
      <c r="AX119" s="93" t="s">
        <v>227</v>
      </c>
      <c r="AY119" s="93" t="s">
        <v>28</v>
      </c>
      <c r="AZ119" s="93" t="s">
        <v>28</v>
      </c>
      <c r="BA119" s="93" t="s">
        <v>28</v>
      </c>
      <c r="BB119" s="93" t="s">
        <v>28</v>
      </c>
      <c r="BC119" s="105" t="s">
        <v>439</v>
      </c>
      <c r="BD119" s="106">
        <v>7.6</v>
      </c>
      <c r="BE119" s="106">
        <v>4</v>
      </c>
      <c r="BF119" s="106">
        <v>5.2</v>
      </c>
      <c r="BQ119" s="46"/>
      <c r="CC119" s="4"/>
      <c r="CO119" s="4"/>
    </row>
    <row r="120" spans="1:93" s="3" customFormat="1" x14ac:dyDescent="0.3">
      <c r="A120" s="9"/>
      <c r="B120" s="3" t="s">
        <v>197</v>
      </c>
      <c r="C120" s="99">
        <v>255</v>
      </c>
      <c r="D120" s="100">
        <v>4080</v>
      </c>
      <c r="E120" s="95">
        <v>6.2550336499999998E-2</v>
      </c>
      <c r="F120" s="101">
        <v>5.5173961899999999E-2</v>
      </c>
      <c r="G120" s="101">
        <v>7.0912880999999997E-2</v>
      </c>
      <c r="H120" s="101">
        <v>2.0801166000000001E-3</v>
      </c>
      <c r="I120" s="102">
        <v>6.25E-2</v>
      </c>
      <c r="J120" s="101">
        <v>5.5280976900000001E-2</v>
      </c>
      <c r="K120" s="101">
        <v>7.0661739700000004E-2</v>
      </c>
      <c r="L120" s="101">
        <v>0.82111319329999999</v>
      </c>
      <c r="M120" s="101">
        <v>0.72428176399999999</v>
      </c>
      <c r="N120" s="101">
        <v>0.93089031060000005</v>
      </c>
      <c r="O120" s="100">
        <v>260</v>
      </c>
      <c r="P120" s="100">
        <v>4387</v>
      </c>
      <c r="Q120" s="95">
        <v>5.9389857900000002E-2</v>
      </c>
      <c r="R120" s="101">
        <v>5.2460846999999998E-2</v>
      </c>
      <c r="S120" s="101">
        <v>6.7234050099999998E-2</v>
      </c>
      <c r="T120" s="101">
        <v>1.1737338000000001E-6</v>
      </c>
      <c r="U120" s="102">
        <v>5.9266013200000002E-2</v>
      </c>
      <c r="V120" s="101">
        <v>5.2482732099999999E-2</v>
      </c>
      <c r="W120" s="101">
        <v>6.6926019000000003E-2</v>
      </c>
      <c r="X120" s="101">
        <v>0.73519751950000001</v>
      </c>
      <c r="Y120" s="101">
        <v>0.64942207299999999</v>
      </c>
      <c r="Z120" s="101">
        <v>0.83230215780000005</v>
      </c>
      <c r="AA120" s="100">
        <v>242</v>
      </c>
      <c r="AB120" s="100">
        <v>4166</v>
      </c>
      <c r="AC120" s="95">
        <v>5.8254015399999998E-2</v>
      </c>
      <c r="AD120" s="101">
        <v>5.1230112899999999E-2</v>
      </c>
      <c r="AE120" s="101">
        <v>6.6240929700000006E-2</v>
      </c>
      <c r="AF120" s="101">
        <v>2.0078832999999999E-7</v>
      </c>
      <c r="AG120" s="102">
        <v>5.8089294299999997E-2</v>
      </c>
      <c r="AH120" s="101">
        <v>5.1212832E-2</v>
      </c>
      <c r="AI120" s="101">
        <v>6.58890746E-2</v>
      </c>
      <c r="AJ120" s="101">
        <v>0.71120479430000005</v>
      </c>
      <c r="AK120" s="101">
        <v>0.62545219699999999</v>
      </c>
      <c r="AL120" s="101">
        <v>0.80871449780000004</v>
      </c>
      <c r="AM120" s="101">
        <v>0.82885030920000002</v>
      </c>
      <c r="AN120" s="101">
        <v>0.98087480660000004</v>
      </c>
      <c r="AO120" s="101">
        <v>0.82333779139999996</v>
      </c>
      <c r="AP120" s="101">
        <v>1.1685548705</v>
      </c>
      <c r="AQ120" s="101">
        <v>0.5563676206</v>
      </c>
      <c r="AR120" s="101">
        <v>0.94947303579999998</v>
      </c>
      <c r="AS120" s="101">
        <v>0.79883565180000005</v>
      </c>
      <c r="AT120" s="101">
        <v>1.1285162895</v>
      </c>
      <c r="AU120" s="99">
        <v>1</v>
      </c>
      <c r="AV120" s="99">
        <v>2</v>
      </c>
      <c r="AW120" s="99">
        <v>3</v>
      </c>
      <c r="AX120" s="99" t="s">
        <v>28</v>
      </c>
      <c r="AY120" s="99" t="s">
        <v>28</v>
      </c>
      <c r="AZ120" s="99" t="s">
        <v>28</v>
      </c>
      <c r="BA120" s="99" t="s">
        <v>28</v>
      </c>
      <c r="BB120" s="99" t="s">
        <v>28</v>
      </c>
      <c r="BC120" s="97" t="s">
        <v>229</v>
      </c>
      <c r="BD120" s="98">
        <v>51</v>
      </c>
      <c r="BE120" s="98">
        <v>52</v>
      </c>
      <c r="BF120" s="98">
        <v>48.4</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198</v>
      </c>
      <c r="C121" s="93">
        <v>214</v>
      </c>
      <c r="D121" s="103">
        <v>3197</v>
      </c>
      <c r="E121" s="104">
        <v>6.6972635399999994E-2</v>
      </c>
      <c r="F121" s="94">
        <v>5.84277162E-2</v>
      </c>
      <c r="G121" s="94">
        <v>7.6767229300000003E-2</v>
      </c>
      <c r="H121" s="94">
        <v>6.4425242300000005E-2</v>
      </c>
      <c r="I121" s="96">
        <v>6.6937754099999996E-2</v>
      </c>
      <c r="J121" s="94">
        <v>5.8544243400000001E-2</v>
      </c>
      <c r="K121" s="94">
        <v>7.6534645799999995E-2</v>
      </c>
      <c r="L121" s="94">
        <v>0.87916576639999999</v>
      </c>
      <c r="M121" s="94">
        <v>0.7669945735</v>
      </c>
      <c r="N121" s="94">
        <v>1.0077417383</v>
      </c>
      <c r="O121" s="103">
        <v>253</v>
      </c>
      <c r="P121" s="103">
        <v>3313</v>
      </c>
      <c r="Q121" s="104">
        <v>7.6449945300000002E-2</v>
      </c>
      <c r="R121" s="94">
        <v>6.7420475699999996E-2</v>
      </c>
      <c r="S121" s="94">
        <v>8.6688711099999996E-2</v>
      </c>
      <c r="T121" s="94">
        <v>0.39018677429999998</v>
      </c>
      <c r="U121" s="96">
        <v>7.6365831600000003E-2</v>
      </c>
      <c r="V121" s="94">
        <v>6.75125486E-2</v>
      </c>
      <c r="W121" s="94">
        <v>8.6380093099999999E-2</v>
      </c>
      <c r="X121" s="94">
        <v>0.94638734930000001</v>
      </c>
      <c r="Y121" s="94">
        <v>0.8346099535</v>
      </c>
      <c r="Z121" s="94">
        <v>1.0731348352000001</v>
      </c>
      <c r="AA121" s="103">
        <v>204</v>
      </c>
      <c r="AB121" s="103">
        <v>2973</v>
      </c>
      <c r="AC121" s="104">
        <v>6.8725897300000005E-2</v>
      </c>
      <c r="AD121" s="94">
        <v>5.9776640800000003E-2</v>
      </c>
      <c r="AE121" s="94">
        <v>7.9014961300000006E-2</v>
      </c>
      <c r="AF121" s="94">
        <v>1.3689529799999999E-2</v>
      </c>
      <c r="AG121" s="96">
        <v>6.8617557999999995E-2</v>
      </c>
      <c r="AH121" s="94">
        <v>5.9819011200000001E-2</v>
      </c>
      <c r="AI121" s="94">
        <v>7.8710249100000004E-2</v>
      </c>
      <c r="AJ121" s="94">
        <v>0.83905267959999996</v>
      </c>
      <c r="AK121" s="94">
        <v>0.72979404589999997</v>
      </c>
      <c r="AL121" s="94">
        <v>0.96466859810000005</v>
      </c>
      <c r="AM121" s="94">
        <v>0.25769934729999999</v>
      </c>
      <c r="AN121" s="94">
        <v>0.89896594500000004</v>
      </c>
      <c r="AO121" s="94">
        <v>0.74755401290000001</v>
      </c>
      <c r="AP121" s="94">
        <v>1.0810453243</v>
      </c>
      <c r="AQ121" s="94">
        <v>0.15414490180000001</v>
      </c>
      <c r="AR121" s="94">
        <v>1.1415101835000001</v>
      </c>
      <c r="AS121" s="94">
        <v>0.95153262090000001</v>
      </c>
      <c r="AT121" s="94">
        <v>1.3694175799999999</v>
      </c>
      <c r="AU121" s="93" t="s">
        <v>28</v>
      </c>
      <c r="AV121" s="93" t="s">
        <v>28</v>
      </c>
      <c r="AW121" s="93" t="s">
        <v>28</v>
      </c>
      <c r="AX121" s="93" t="s">
        <v>28</v>
      </c>
      <c r="AY121" s="93" t="s">
        <v>28</v>
      </c>
      <c r="AZ121" s="93" t="s">
        <v>28</v>
      </c>
      <c r="BA121" s="93" t="s">
        <v>28</v>
      </c>
      <c r="BB121" s="93" t="s">
        <v>28</v>
      </c>
      <c r="BC121" s="105" t="s">
        <v>28</v>
      </c>
      <c r="BD121" s="106">
        <v>42.8</v>
      </c>
      <c r="BE121" s="106">
        <v>50.6</v>
      </c>
      <c r="BF121" s="106">
        <v>40.799999999999997</v>
      </c>
    </row>
    <row r="122" spans="1:93" x14ac:dyDescent="0.3">
      <c r="A122" s="9"/>
      <c r="B122" t="s">
        <v>199</v>
      </c>
      <c r="C122" s="93">
        <v>126</v>
      </c>
      <c r="D122" s="103">
        <v>2094</v>
      </c>
      <c r="E122" s="104">
        <v>5.9914095399999999E-2</v>
      </c>
      <c r="F122" s="94">
        <v>5.02153662E-2</v>
      </c>
      <c r="G122" s="94">
        <v>7.1486062899999994E-2</v>
      </c>
      <c r="H122" s="94">
        <v>7.6885714000000001E-3</v>
      </c>
      <c r="I122" s="96">
        <v>6.0171919800000001E-2</v>
      </c>
      <c r="J122" s="94">
        <v>5.0531571800000001E-2</v>
      </c>
      <c r="K122" s="94">
        <v>7.1651440900000002E-2</v>
      </c>
      <c r="L122" s="94">
        <v>0.78650662709999997</v>
      </c>
      <c r="M122" s="94">
        <v>0.65918909469999998</v>
      </c>
      <c r="N122" s="94">
        <v>0.93841460590000003</v>
      </c>
      <c r="O122" s="103">
        <v>154</v>
      </c>
      <c r="P122" s="103">
        <v>2025</v>
      </c>
      <c r="Q122" s="104">
        <v>7.59116601E-2</v>
      </c>
      <c r="R122" s="94">
        <v>6.4692453100000005E-2</v>
      </c>
      <c r="S122" s="94">
        <v>8.9076543800000005E-2</v>
      </c>
      <c r="T122" s="94">
        <v>0.44611195479999999</v>
      </c>
      <c r="U122" s="96">
        <v>7.6049382700000001E-2</v>
      </c>
      <c r="V122" s="94">
        <v>6.4938749000000004E-2</v>
      </c>
      <c r="W122" s="94">
        <v>8.9060979700000001E-2</v>
      </c>
      <c r="X122" s="94">
        <v>0.93972382119999998</v>
      </c>
      <c r="Y122" s="94">
        <v>0.80083928039999996</v>
      </c>
      <c r="Z122" s="94">
        <v>1.1026942382</v>
      </c>
      <c r="AA122" s="103">
        <v>133</v>
      </c>
      <c r="AB122" s="103">
        <v>2038</v>
      </c>
      <c r="AC122" s="104">
        <v>6.5254366999999994E-2</v>
      </c>
      <c r="AD122" s="94">
        <v>5.4952123700000001E-2</v>
      </c>
      <c r="AE122" s="94">
        <v>7.7488040999999994E-2</v>
      </c>
      <c r="AF122" s="94">
        <v>9.5187589000000003E-3</v>
      </c>
      <c r="AG122" s="96">
        <v>6.5260058900000001E-2</v>
      </c>
      <c r="AH122" s="94">
        <v>5.5060344800000001E-2</v>
      </c>
      <c r="AI122" s="94">
        <v>7.7349230199999994E-2</v>
      </c>
      <c r="AJ122" s="94">
        <v>0.79666986689999997</v>
      </c>
      <c r="AK122" s="94">
        <v>0.67089304589999998</v>
      </c>
      <c r="AL122" s="94">
        <v>0.94602691260000005</v>
      </c>
      <c r="AM122" s="94">
        <v>0.2012941889</v>
      </c>
      <c r="AN122" s="94">
        <v>0.85960927409999999</v>
      </c>
      <c r="AO122" s="94">
        <v>0.68160700740000002</v>
      </c>
      <c r="AP122" s="94">
        <v>1.0840969885</v>
      </c>
      <c r="AQ122" s="94">
        <v>4.8834139300000003E-2</v>
      </c>
      <c r="AR122" s="94">
        <v>1.2670083659</v>
      </c>
      <c r="AS122" s="94">
        <v>1.0012107839</v>
      </c>
      <c r="AT122" s="94">
        <v>1.6033688660000001</v>
      </c>
      <c r="AU122" s="93">
        <v>1</v>
      </c>
      <c r="AV122" s="93" t="s">
        <v>28</v>
      </c>
      <c r="AW122" s="93">
        <v>3</v>
      </c>
      <c r="AX122" s="93" t="s">
        <v>227</v>
      </c>
      <c r="AY122" s="93" t="s">
        <v>28</v>
      </c>
      <c r="AZ122" s="93" t="s">
        <v>28</v>
      </c>
      <c r="BA122" s="93" t="s">
        <v>28</v>
      </c>
      <c r="BB122" s="93" t="s">
        <v>28</v>
      </c>
      <c r="BC122" s="105" t="s">
        <v>461</v>
      </c>
      <c r="BD122" s="106">
        <v>25.2</v>
      </c>
      <c r="BE122" s="106">
        <v>30.8</v>
      </c>
      <c r="BF122" s="106">
        <v>26.6</v>
      </c>
      <c r="BQ122" s="46"/>
      <c r="CC122" s="4"/>
      <c r="CO122" s="4"/>
    </row>
    <row r="123" spans="1:93" s="3" customFormat="1" x14ac:dyDescent="0.3">
      <c r="A123" s="9"/>
      <c r="B123" s="3" t="s">
        <v>125</v>
      </c>
      <c r="C123" s="99">
        <v>183</v>
      </c>
      <c r="D123" s="100">
        <v>3003</v>
      </c>
      <c r="E123" s="95">
        <v>6.07138448E-2</v>
      </c>
      <c r="F123" s="101">
        <v>5.2400397199999997E-2</v>
      </c>
      <c r="G123" s="101">
        <v>7.0346240599999998E-2</v>
      </c>
      <c r="H123" s="101">
        <v>2.5285132000000001E-3</v>
      </c>
      <c r="I123" s="102">
        <v>6.0939060900000001E-2</v>
      </c>
      <c r="J123" s="101">
        <v>5.2719724099999997E-2</v>
      </c>
      <c r="K123" s="101">
        <v>7.0439844099999996E-2</v>
      </c>
      <c r="L123" s="101">
        <v>0.79700512869999995</v>
      </c>
      <c r="M123" s="101">
        <v>0.68787251810000005</v>
      </c>
      <c r="N123" s="101">
        <v>0.92345188739999995</v>
      </c>
      <c r="O123" s="100">
        <v>186</v>
      </c>
      <c r="P123" s="100">
        <v>2904</v>
      </c>
      <c r="Q123" s="95">
        <v>6.3862723600000004E-2</v>
      </c>
      <c r="R123" s="101">
        <v>5.51932412E-2</v>
      </c>
      <c r="S123" s="101">
        <v>7.3893965500000006E-2</v>
      </c>
      <c r="T123" s="101">
        <v>1.5937416000000001E-3</v>
      </c>
      <c r="U123" s="102">
        <v>6.4049586800000002E-2</v>
      </c>
      <c r="V123" s="101">
        <v>5.5475753099999997E-2</v>
      </c>
      <c r="W123" s="101">
        <v>7.3948515100000001E-2</v>
      </c>
      <c r="X123" s="101">
        <v>0.79056791260000003</v>
      </c>
      <c r="Y123" s="101">
        <v>0.68324686229999998</v>
      </c>
      <c r="Z123" s="101">
        <v>0.9147464247</v>
      </c>
      <c r="AA123" s="100">
        <v>184</v>
      </c>
      <c r="AB123" s="100">
        <v>2629</v>
      </c>
      <c r="AC123" s="95">
        <v>6.9925939699999995E-2</v>
      </c>
      <c r="AD123" s="101">
        <v>6.0383754400000003E-2</v>
      </c>
      <c r="AE123" s="101">
        <v>8.0976035700000004E-2</v>
      </c>
      <c r="AF123" s="101">
        <v>3.4602094600000001E-2</v>
      </c>
      <c r="AG123" s="102">
        <v>6.9988588800000001E-2</v>
      </c>
      <c r="AH123" s="101">
        <v>6.0572545700000001E-2</v>
      </c>
      <c r="AI123" s="101">
        <v>8.0868362099999994E-2</v>
      </c>
      <c r="AJ123" s="101">
        <v>0.85370361650000004</v>
      </c>
      <c r="AK123" s="101">
        <v>0.73720610230000005</v>
      </c>
      <c r="AL123" s="101">
        <v>0.98861073259999999</v>
      </c>
      <c r="AM123" s="101">
        <v>0.38305940970000002</v>
      </c>
      <c r="AN123" s="101">
        <v>1.0949413964000001</v>
      </c>
      <c r="AO123" s="101">
        <v>0.8930609478</v>
      </c>
      <c r="AP123" s="101">
        <v>1.3424578293</v>
      </c>
      <c r="AQ123" s="101">
        <v>0.62723061400000002</v>
      </c>
      <c r="AR123" s="101">
        <v>1.0518642625000001</v>
      </c>
      <c r="AS123" s="101">
        <v>0.85769290880000004</v>
      </c>
      <c r="AT123" s="101">
        <v>1.2899936743</v>
      </c>
      <c r="AU123" s="99">
        <v>1</v>
      </c>
      <c r="AV123" s="99">
        <v>2</v>
      </c>
      <c r="AW123" s="99" t="s">
        <v>28</v>
      </c>
      <c r="AX123" s="99" t="s">
        <v>28</v>
      </c>
      <c r="AY123" s="99" t="s">
        <v>28</v>
      </c>
      <c r="AZ123" s="99" t="s">
        <v>28</v>
      </c>
      <c r="BA123" s="99" t="s">
        <v>28</v>
      </c>
      <c r="BB123" s="99" t="s">
        <v>28</v>
      </c>
      <c r="BC123" s="97" t="s">
        <v>450</v>
      </c>
      <c r="BD123" s="98">
        <v>36.6</v>
      </c>
      <c r="BE123" s="98">
        <v>37.200000000000003</v>
      </c>
      <c r="BF123" s="98">
        <v>36.799999999999997</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126</v>
      </c>
      <c r="C124" s="93">
        <v>212</v>
      </c>
      <c r="D124" s="103">
        <v>3819</v>
      </c>
      <c r="E124" s="104">
        <v>5.5002920499999997E-2</v>
      </c>
      <c r="F124" s="94">
        <v>4.7943638599999998E-2</v>
      </c>
      <c r="G124" s="94">
        <v>6.3101619999999997E-2</v>
      </c>
      <c r="H124" s="94">
        <v>3.3670560999999999E-6</v>
      </c>
      <c r="I124" s="96">
        <v>5.5511914099999997E-2</v>
      </c>
      <c r="J124" s="94">
        <v>4.8520519300000002E-2</v>
      </c>
      <c r="K124" s="94">
        <v>6.3510709499999998E-2</v>
      </c>
      <c r="L124" s="94">
        <v>0.72203646290000001</v>
      </c>
      <c r="M124" s="94">
        <v>0.62936758510000002</v>
      </c>
      <c r="N124" s="94">
        <v>0.82835002339999997</v>
      </c>
      <c r="O124" s="103">
        <v>234</v>
      </c>
      <c r="P124" s="103">
        <v>3826</v>
      </c>
      <c r="Q124" s="104">
        <v>6.0799458799999997E-2</v>
      </c>
      <c r="R124" s="94">
        <v>5.33499287E-2</v>
      </c>
      <c r="S124" s="94">
        <v>6.9289205899999998E-2</v>
      </c>
      <c r="T124" s="94">
        <v>2.03564E-5</v>
      </c>
      <c r="U124" s="96">
        <v>6.1160480900000001E-2</v>
      </c>
      <c r="V124" s="94">
        <v>5.38054299E-2</v>
      </c>
      <c r="W124" s="94">
        <v>6.9520946700000003E-2</v>
      </c>
      <c r="X124" s="94">
        <v>0.75264721820000002</v>
      </c>
      <c r="Y124" s="94">
        <v>0.66042817149999999</v>
      </c>
      <c r="Z124" s="94">
        <v>0.85774329370000002</v>
      </c>
      <c r="AA124" s="103">
        <v>223</v>
      </c>
      <c r="AB124" s="103">
        <v>3524</v>
      </c>
      <c r="AC124" s="104">
        <v>6.3012282599999997E-2</v>
      </c>
      <c r="AD124" s="94">
        <v>5.51195352E-2</v>
      </c>
      <c r="AE124" s="94">
        <v>7.2035218499999998E-2</v>
      </c>
      <c r="AF124" s="94">
        <v>1.224141E-4</v>
      </c>
      <c r="AG124" s="96">
        <v>6.3280363199999995E-2</v>
      </c>
      <c r="AH124" s="94">
        <v>5.5496844699999999E-2</v>
      </c>
      <c r="AI124" s="94">
        <v>7.2155532300000005E-2</v>
      </c>
      <c r="AJ124" s="94">
        <v>0.76929697009999998</v>
      </c>
      <c r="AK124" s="94">
        <v>0.67293692029999996</v>
      </c>
      <c r="AL124" s="94">
        <v>0.87945513230000005</v>
      </c>
      <c r="AM124" s="94">
        <v>0.70247577949999995</v>
      </c>
      <c r="AN124" s="94">
        <v>1.0363954524000001</v>
      </c>
      <c r="AO124" s="94">
        <v>0.86270692270000005</v>
      </c>
      <c r="AP124" s="94">
        <v>1.2450526424999999</v>
      </c>
      <c r="AQ124" s="94">
        <v>0.2906979435</v>
      </c>
      <c r="AR124" s="94">
        <v>1.1053860095000001</v>
      </c>
      <c r="AS124" s="94">
        <v>0.91790159920000003</v>
      </c>
      <c r="AT124" s="94">
        <v>1.3311647251000001</v>
      </c>
      <c r="AU124" s="93">
        <v>1</v>
      </c>
      <c r="AV124" s="93">
        <v>2</v>
      </c>
      <c r="AW124" s="93">
        <v>3</v>
      </c>
      <c r="AX124" s="93" t="s">
        <v>28</v>
      </c>
      <c r="AY124" s="93" t="s">
        <v>28</v>
      </c>
      <c r="AZ124" s="93" t="s">
        <v>28</v>
      </c>
      <c r="BA124" s="93" t="s">
        <v>28</v>
      </c>
      <c r="BB124" s="93" t="s">
        <v>28</v>
      </c>
      <c r="BC124" s="105" t="s">
        <v>229</v>
      </c>
      <c r="BD124" s="106">
        <v>42.4</v>
      </c>
      <c r="BE124" s="106">
        <v>46.8</v>
      </c>
      <c r="BF124" s="106">
        <v>44.6</v>
      </c>
      <c r="BQ124" s="46"/>
      <c r="CC124" s="4"/>
      <c r="CO124" s="4"/>
    </row>
    <row r="125" spans="1:93" x14ac:dyDescent="0.3">
      <c r="A125" s="9"/>
      <c r="B125" t="s">
        <v>127</v>
      </c>
      <c r="C125" s="93">
        <v>110</v>
      </c>
      <c r="D125" s="103">
        <v>1284</v>
      </c>
      <c r="E125" s="104">
        <v>8.4864165699999994E-2</v>
      </c>
      <c r="F125" s="94">
        <v>7.0256842299999997E-2</v>
      </c>
      <c r="G125" s="94">
        <v>0.1025085442</v>
      </c>
      <c r="H125" s="94">
        <v>0.26251720820000002</v>
      </c>
      <c r="I125" s="96">
        <v>8.5669781900000005E-2</v>
      </c>
      <c r="J125" s="94">
        <v>7.1067130300000003E-2</v>
      </c>
      <c r="K125" s="94">
        <v>0.1032729408</v>
      </c>
      <c r="L125" s="94">
        <v>1.1140321547000001</v>
      </c>
      <c r="M125" s="94">
        <v>0.92227833429999995</v>
      </c>
      <c r="N125" s="94">
        <v>1.3456541214</v>
      </c>
      <c r="O125" s="103">
        <v>77</v>
      </c>
      <c r="P125" s="103">
        <v>1207</v>
      </c>
      <c r="Q125" s="104">
        <v>6.3375843900000006E-2</v>
      </c>
      <c r="R125" s="94">
        <v>5.0612489699999999E-2</v>
      </c>
      <c r="S125" s="94">
        <v>7.9357834599999996E-2</v>
      </c>
      <c r="T125" s="94">
        <v>3.4442065000000001E-2</v>
      </c>
      <c r="U125" s="96">
        <v>6.3794531900000007E-2</v>
      </c>
      <c r="V125" s="94">
        <v>5.1024650300000002E-2</v>
      </c>
      <c r="W125" s="94">
        <v>7.9760317400000003E-2</v>
      </c>
      <c r="X125" s="94">
        <v>0.78454074289999998</v>
      </c>
      <c r="Y125" s="94">
        <v>0.62654093180000003</v>
      </c>
      <c r="Z125" s="94">
        <v>0.98238462329999998</v>
      </c>
      <c r="AA125" s="103">
        <v>77</v>
      </c>
      <c r="AB125" s="103">
        <v>1102</v>
      </c>
      <c r="AC125" s="104">
        <v>6.94062332E-2</v>
      </c>
      <c r="AD125" s="94">
        <v>5.5424101199999999E-2</v>
      </c>
      <c r="AE125" s="94">
        <v>8.6915711800000003E-2</v>
      </c>
      <c r="AF125" s="94">
        <v>0.14900692930000001</v>
      </c>
      <c r="AG125" s="96">
        <v>6.9872958299999996E-2</v>
      </c>
      <c r="AH125" s="94">
        <v>5.5886345599999998E-2</v>
      </c>
      <c r="AI125" s="94">
        <v>8.7359984700000004E-2</v>
      </c>
      <c r="AJ125" s="94">
        <v>0.84735868400000003</v>
      </c>
      <c r="AK125" s="94">
        <v>0.67665526990000002</v>
      </c>
      <c r="AL125" s="94">
        <v>1.0611263539</v>
      </c>
      <c r="AM125" s="94">
        <v>0.57276756399999995</v>
      </c>
      <c r="AN125" s="94">
        <v>1.0951528048000001</v>
      </c>
      <c r="AO125" s="94">
        <v>0.7985291779</v>
      </c>
      <c r="AP125" s="94">
        <v>1.5019609790999999</v>
      </c>
      <c r="AQ125" s="94">
        <v>4.9424009300000002E-2</v>
      </c>
      <c r="AR125" s="94">
        <v>0.74679157360000004</v>
      </c>
      <c r="AS125" s="94">
        <v>0.55810813879999999</v>
      </c>
      <c r="AT125" s="94">
        <v>0.99926450730000005</v>
      </c>
      <c r="AU125" s="93" t="s">
        <v>28</v>
      </c>
      <c r="AV125" s="93" t="s">
        <v>28</v>
      </c>
      <c r="AW125" s="93" t="s">
        <v>28</v>
      </c>
      <c r="AX125" s="93" t="s">
        <v>227</v>
      </c>
      <c r="AY125" s="93" t="s">
        <v>28</v>
      </c>
      <c r="AZ125" s="93" t="s">
        <v>28</v>
      </c>
      <c r="BA125" s="93" t="s">
        <v>28</v>
      </c>
      <c r="BB125" s="93" t="s">
        <v>28</v>
      </c>
      <c r="BC125" s="105" t="s">
        <v>449</v>
      </c>
      <c r="BD125" s="106">
        <v>22</v>
      </c>
      <c r="BE125" s="106">
        <v>15.4</v>
      </c>
      <c r="BF125" s="106">
        <v>15.4</v>
      </c>
      <c r="BQ125" s="46"/>
      <c r="CC125" s="4"/>
      <c r="CO125" s="4"/>
    </row>
    <row r="126" spans="1:93" s="3" customFormat="1" x14ac:dyDescent="0.3">
      <c r="A126" s="9" t="s">
        <v>235</v>
      </c>
      <c r="B126" s="3" t="s">
        <v>51</v>
      </c>
      <c r="C126" s="99">
        <v>317</v>
      </c>
      <c r="D126" s="100">
        <v>3319</v>
      </c>
      <c r="E126" s="95">
        <v>9.5577105900000001E-2</v>
      </c>
      <c r="F126" s="101">
        <v>8.53447066E-2</v>
      </c>
      <c r="G126" s="101">
        <v>0.1070363183</v>
      </c>
      <c r="H126" s="101">
        <v>8.6079800000000002E-5</v>
      </c>
      <c r="I126" s="102">
        <v>9.5510696000000006E-2</v>
      </c>
      <c r="J126" s="101">
        <v>8.55546794E-2</v>
      </c>
      <c r="K126" s="101">
        <v>0.1066252964</v>
      </c>
      <c r="L126" s="101">
        <v>1.2546634766</v>
      </c>
      <c r="M126" s="101">
        <v>1.1203403289</v>
      </c>
      <c r="N126" s="101">
        <v>1.4050912915</v>
      </c>
      <c r="O126" s="100">
        <v>428</v>
      </c>
      <c r="P126" s="100">
        <v>4209</v>
      </c>
      <c r="Q126" s="95">
        <v>0.1018063397</v>
      </c>
      <c r="R126" s="101">
        <v>9.2301496299999994E-2</v>
      </c>
      <c r="S126" s="101">
        <v>0.11228995429999999</v>
      </c>
      <c r="T126" s="101">
        <v>3.7278835000000002E-6</v>
      </c>
      <c r="U126" s="102">
        <v>0.1016868615</v>
      </c>
      <c r="V126" s="101">
        <v>9.2495469999999996E-2</v>
      </c>
      <c r="W126" s="101">
        <v>0.11179161310000001</v>
      </c>
      <c r="X126" s="101">
        <v>1.2602786248</v>
      </c>
      <c r="Y126" s="101">
        <v>1.1426164926</v>
      </c>
      <c r="Z126" s="101">
        <v>1.3900571385</v>
      </c>
      <c r="AA126" s="100">
        <v>472</v>
      </c>
      <c r="AB126" s="100">
        <v>4396</v>
      </c>
      <c r="AC126" s="95">
        <v>0.1074296802</v>
      </c>
      <c r="AD126" s="101">
        <v>9.7818641100000006E-2</v>
      </c>
      <c r="AE126" s="101">
        <v>0.11798503890000001</v>
      </c>
      <c r="AF126" s="101">
        <v>1.4104393E-8</v>
      </c>
      <c r="AG126" s="102">
        <v>0.1073703367</v>
      </c>
      <c r="AH126" s="101">
        <v>9.8108037400000001E-2</v>
      </c>
      <c r="AI126" s="101">
        <v>0.117507082</v>
      </c>
      <c r="AJ126" s="101">
        <v>1.3115748864000001</v>
      </c>
      <c r="AK126" s="101">
        <v>1.1942367594000001</v>
      </c>
      <c r="AL126" s="101">
        <v>1.4404419132999999</v>
      </c>
      <c r="AM126" s="101">
        <v>0.4205530261</v>
      </c>
      <c r="AN126" s="101">
        <v>1.055235661</v>
      </c>
      <c r="AO126" s="101">
        <v>0.92583216889999997</v>
      </c>
      <c r="AP126" s="101">
        <v>1.2027258693</v>
      </c>
      <c r="AQ126" s="101">
        <v>0.39418872980000003</v>
      </c>
      <c r="AR126" s="101">
        <v>1.0651749571</v>
      </c>
      <c r="AS126" s="101">
        <v>0.92117986569999999</v>
      </c>
      <c r="AT126" s="101">
        <v>1.2316787757000001</v>
      </c>
      <c r="AU126" s="99">
        <v>1</v>
      </c>
      <c r="AV126" s="99">
        <v>2</v>
      </c>
      <c r="AW126" s="99">
        <v>3</v>
      </c>
      <c r="AX126" s="99" t="s">
        <v>28</v>
      </c>
      <c r="AY126" s="99" t="s">
        <v>28</v>
      </c>
      <c r="AZ126" s="99" t="s">
        <v>28</v>
      </c>
      <c r="BA126" s="99" t="s">
        <v>28</v>
      </c>
      <c r="BB126" s="99" t="s">
        <v>28</v>
      </c>
      <c r="BC126" s="97" t="s">
        <v>229</v>
      </c>
      <c r="BD126" s="98">
        <v>63.4</v>
      </c>
      <c r="BE126" s="98">
        <v>85.6</v>
      </c>
      <c r="BF126" s="98">
        <v>94.4</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52</v>
      </c>
      <c r="C127" s="93">
        <v>102</v>
      </c>
      <c r="D127" s="103">
        <v>1357</v>
      </c>
      <c r="E127" s="104">
        <v>7.5121102800000006E-2</v>
      </c>
      <c r="F127" s="94">
        <v>6.1758626900000002E-2</v>
      </c>
      <c r="G127" s="94">
        <v>9.1374766100000004E-2</v>
      </c>
      <c r="H127" s="94">
        <v>0.88886879539999997</v>
      </c>
      <c r="I127" s="96">
        <v>7.5165806900000007E-2</v>
      </c>
      <c r="J127" s="94">
        <v>6.19068651E-2</v>
      </c>
      <c r="K127" s="94">
        <v>9.1264491000000003E-2</v>
      </c>
      <c r="L127" s="94">
        <v>0.98613264249999999</v>
      </c>
      <c r="M127" s="94">
        <v>0.8107202322</v>
      </c>
      <c r="N127" s="94">
        <v>1.1994983594999999</v>
      </c>
      <c r="O127" s="103">
        <v>104</v>
      </c>
      <c r="P127" s="103">
        <v>1266</v>
      </c>
      <c r="Q127" s="104">
        <v>8.2230344600000005E-2</v>
      </c>
      <c r="R127" s="94">
        <v>6.7741078699999999E-2</v>
      </c>
      <c r="S127" s="94">
        <v>9.9818746700000002E-2</v>
      </c>
      <c r="T127" s="94">
        <v>0.85728236800000002</v>
      </c>
      <c r="U127" s="96">
        <v>8.2148499200000002E-2</v>
      </c>
      <c r="V127" s="94">
        <v>6.7784821300000006E-2</v>
      </c>
      <c r="W127" s="94">
        <v>9.9555856299999995E-2</v>
      </c>
      <c r="X127" s="94">
        <v>1.0179439312</v>
      </c>
      <c r="Y127" s="94">
        <v>0.83857875449999997</v>
      </c>
      <c r="Z127" s="94">
        <v>1.2356738607</v>
      </c>
      <c r="AA127" s="103"/>
      <c r="AB127" s="103"/>
      <c r="AC127" s="104"/>
      <c r="AD127" s="94"/>
      <c r="AE127" s="94"/>
      <c r="AF127" s="94"/>
      <c r="AG127" s="96"/>
      <c r="AH127" s="94"/>
      <c r="AI127" s="94"/>
      <c r="AJ127" s="94"/>
      <c r="AK127" s="94"/>
      <c r="AL127" s="94"/>
      <c r="AM127" s="94">
        <v>0.16468702330000001</v>
      </c>
      <c r="AN127" s="94">
        <v>0.82274395720000004</v>
      </c>
      <c r="AO127" s="94"/>
      <c r="AP127" s="94"/>
      <c r="AQ127" s="94">
        <v>0.51642523429999998</v>
      </c>
      <c r="AR127" s="94">
        <v>1.09463708</v>
      </c>
      <c r="AS127" s="94"/>
      <c r="AT127" s="94"/>
      <c r="AU127" s="93" t="s">
        <v>28</v>
      </c>
      <c r="AV127" s="93" t="s">
        <v>28</v>
      </c>
      <c r="AW127" s="93" t="s">
        <v>28</v>
      </c>
      <c r="AX127" s="93" t="s">
        <v>28</v>
      </c>
      <c r="AY127" s="93" t="s">
        <v>28</v>
      </c>
      <c r="AZ127" s="93" t="s">
        <v>28</v>
      </c>
      <c r="BA127" s="93" t="s">
        <v>28</v>
      </c>
      <c r="BB127" s="93" t="s">
        <v>423</v>
      </c>
      <c r="BC127" s="105" t="s">
        <v>424</v>
      </c>
      <c r="BD127" s="106">
        <v>20.399999999999999</v>
      </c>
      <c r="BE127" s="106">
        <v>20.8</v>
      </c>
      <c r="BF127" s="106"/>
      <c r="BQ127" s="46"/>
    </row>
    <row r="128" spans="1:93" x14ac:dyDescent="0.3">
      <c r="A128" s="9"/>
      <c r="B128" t="s">
        <v>54</v>
      </c>
      <c r="C128" s="93">
        <v>241</v>
      </c>
      <c r="D128" s="103">
        <v>2850</v>
      </c>
      <c r="E128" s="104">
        <v>8.4652371099999998E-2</v>
      </c>
      <c r="F128" s="94">
        <v>7.4407287200000005E-2</v>
      </c>
      <c r="G128" s="94">
        <v>9.6308092999999997E-2</v>
      </c>
      <c r="H128" s="94">
        <v>0.1089940031</v>
      </c>
      <c r="I128" s="96">
        <v>8.4561403499999993E-2</v>
      </c>
      <c r="J128" s="94">
        <v>7.4531776199999997E-2</v>
      </c>
      <c r="K128" s="94">
        <v>9.5940702500000002E-2</v>
      </c>
      <c r="L128" s="94">
        <v>1.1112518761000001</v>
      </c>
      <c r="M128" s="94">
        <v>0.97676221470000002</v>
      </c>
      <c r="N128" s="94">
        <v>1.2642593188</v>
      </c>
      <c r="O128" s="103">
        <v>243</v>
      </c>
      <c r="P128" s="103">
        <v>2946</v>
      </c>
      <c r="Q128" s="104">
        <v>8.25412913E-2</v>
      </c>
      <c r="R128" s="94">
        <v>7.2609061000000003E-2</v>
      </c>
      <c r="S128" s="94">
        <v>9.3832156400000005E-2</v>
      </c>
      <c r="T128" s="94">
        <v>0.74171739670000003</v>
      </c>
      <c r="U128" s="96">
        <v>8.2484725100000003E-2</v>
      </c>
      <c r="V128" s="94">
        <v>7.2739268100000004E-2</v>
      </c>
      <c r="W128" s="94">
        <v>9.3535858299999997E-2</v>
      </c>
      <c r="X128" s="94">
        <v>1.0217931949000001</v>
      </c>
      <c r="Y128" s="94">
        <v>0.89884036519999999</v>
      </c>
      <c r="Z128" s="94">
        <v>1.1615648045</v>
      </c>
      <c r="AA128" s="103">
        <v>238</v>
      </c>
      <c r="AB128" s="103">
        <v>2994</v>
      </c>
      <c r="AC128" s="104">
        <v>7.9459365099999998E-2</v>
      </c>
      <c r="AD128" s="94">
        <v>6.9803658800000001E-2</v>
      </c>
      <c r="AE128" s="94">
        <v>9.0450713000000002E-2</v>
      </c>
      <c r="AF128" s="94">
        <v>0.64600737370000005</v>
      </c>
      <c r="AG128" s="96">
        <v>7.9492318000000006E-2</v>
      </c>
      <c r="AH128" s="94">
        <v>7.0008369000000001E-2</v>
      </c>
      <c r="AI128" s="94">
        <v>9.0261045999999998E-2</v>
      </c>
      <c r="AJ128" s="94">
        <v>0.97009418309999995</v>
      </c>
      <c r="AK128" s="94">
        <v>0.85221072779999996</v>
      </c>
      <c r="AL128" s="94">
        <v>1.1042840620000001</v>
      </c>
      <c r="AM128" s="94">
        <v>0.67649916629999995</v>
      </c>
      <c r="AN128" s="94">
        <v>0.96266200700000004</v>
      </c>
      <c r="AO128" s="94">
        <v>0.80508906619999998</v>
      </c>
      <c r="AP128" s="94">
        <v>1.1510753015999999</v>
      </c>
      <c r="AQ128" s="94">
        <v>0.78117232000000003</v>
      </c>
      <c r="AR128" s="94">
        <v>0.97506177559999996</v>
      </c>
      <c r="AS128" s="94">
        <v>0.81592103890000001</v>
      </c>
      <c r="AT128" s="94">
        <v>1.1652420039</v>
      </c>
      <c r="AU128" s="93" t="s">
        <v>28</v>
      </c>
      <c r="AV128" s="93" t="s">
        <v>28</v>
      </c>
      <c r="AW128" s="93" t="s">
        <v>28</v>
      </c>
      <c r="AX128" s="93" t="s">
        <v>28</v>
      </c>
      <c r="AY128" s="93" t="s">
        <v>28</v>
      </c>
      <c r="AZ128" s="93" t="s">
        <v>28</v>
      </c>
      <c r="BA128" s="93" t="s">
        <v>28</v>
      </c>
      <c r="BB128" s="93" t="s">
        <v>28</v>
      </c>
      <c r="BC128" s="105" t="s">
        <v>28</v>
      </c>
      <c r="BD128" s="106">
        <v>48.2</v>
      </c>
      <c r="BE128" s="106">
        <v>48.6</v>
      </c>
      <c r="BF128" s="106">
        <v>47.6</v>
      </c>
      <c r="BQ128" s="46"/>
    </row>
    <row r="129" spans="1:104" x14ac:dyDescent="0.3">
      <c r="A129" s="9"/>
      <c r="B129" t="s">
        <v>53</v>
      </c>
      <c r="C129" s="93">
        <v>281</v>
      </c>
      <c r="D129" s="103">
        <v>3174</v>
      </c>
      <c r="E129" s="104">
        <v>8.8657514800000004E-2</v>
      </c>
      <c r="F129" s="94">
        <v>7.8642747099999993E-2</v>
      </c>
      <c r="G129" s="94">
        <v>9.9947614000000004E-2</v>
      </c>
      <c r="H129" s="94">
        <v>1.31107442E-2</v>
      </c>
      <c r="I129" s="96">
        <v>8.8531820999999997E-2</v>
      </c>
      <c r="J129" s="94">
        <v>7.8762767999999997E-2</v>
      </c>
      <c r="K129" s="94">
        <v>9.9512542999999995E-2</v>
      </c>
      <c r="L129" s="94">
        <v>1.1638283531</v>
      </c>
      <c r="M129" s="94">
        <v>1.0323621077</v>
      </c>
      <c r="N129" s="94">
        <v>1.3120361793999999</v>
      </c>
      <c r="O129" s="103">
        <v>331</v>
      </c>
      <c r="P129" s="103">
        <v>3437</v>
      </c>
      <c r="Q129" s="104">
        <v>9.6423800500000004E-2</v>
      </c>
      <c r="R129" s="94">
        <v>8.6327659900000006E-2</v>
      </c>
      <c r="S129" s="94">
        <v>0.1077006989</v>
      </c>
      <c r="T129" s="94">
        <v>1.7079947E-3</v>
      </c>
      <c r="U129" s="96">
        <v>9.6304917099999998E-2</v>
      </c>
      <c r="V129" s="94">
        <v>8.6469349799999998E-2</v>
      </c>
      <c r="W129" s="94">
        <v>0.1072592436</v>
      </c>
      <c r="X129" s="94">
        <v>1.1936472235</v>
      </c>
      <c r="Y129" s="94">
        <v>1.0686653194</v>
      </c>
      <c r="Z129" s="94">
        <v>1.3332459361</v>
      </c>
      <c r="AA129" s="103">
        <v>320</v>
      </c>
      <c r="AB129" s="103">
        <v>3090</v>
      </c>
      <c r="AC129" s="104">
        <v>0.1035684018</v>
      </c>
      <c r="AD129" s="94">
        <v>9.2551856799999999E-2</v>
      </c>
      <c r="AE129" s="94">
        <v>0.1158962577</v>
      </c>
      <c r="AF129" s="94">
        <v>4.3334599999999997E-5</v>
      </c>
      <c r="AG129" s="96">
        <v>0.10355987060000001</v>
      </c>
      <c r="AH129" s="94">
        <v>9.2812802400000005E-2</v>
      </c>
      <c r="AI129" s="94">
        <v>0.1155513734</v>
      </c>
      <c r="AJ129" s="94">
        <v>1.2644337634</v>
      </c>
      <c r="AK129" s="94">
        <v>1.1299362603000001</v>
      </c>
      <c r="AL129" s="94">
        <v>1.4149406459</v>
      </c>
      <c r="AM129" s="94">
        <v>0.3619229008</v>
      </c>
      <c r="AN129" s="94">
        <v>1.0740958272000001</v>
      </c>
      <c r="AO129" s="94">
        <v>0.92110161410000002</v>
      </c>
      <c r="AP129" s="94">
        <v>1.2525022519</v>
      </c>
      <c r="AQ129" s="94">
        <v>0.3005888934</v>
      </c>
      <c r="AR129" s="94">
        <v>1.0875987298000001</v>
      </c>
      <c r="AS129" s="94">
        <v>0.9277263858</v>
      </c>
      <c r="AT129" s="94">
        <v>1.2750214019999999</v>
      </c>
      <c r="AU129" s="93" t="s">
        <v>28</v>
      </c>
      <c r="AV129" s="93">
        <v>2</v>
      </c>
      <c r="AW129" s="93">
        <v>3</v>
      </c>
      <c r="AX129" s="93" t="s">
        <v>28</v>
      </c>
      <c r="AY129" s="93" t="s">
        <v>28</v>
      </c>
      <c r="AZ129" s="93" t="s">
        <v>28</v>
      </c>
      <c r="BA129" s="93" t="s">
        <v>28</v>
      </c>
      <c r="BB129" s="93" t="s">
        <v>28</v>
      </c>
      <c r="BC129" s="105" t="s">
        <v>230</v>
      </c>
      <c r="BD129" s="106">
        <v>56.2</v>
      </c>
      <c r="BE129" s="106">
        <v>66.2</v>
      </c>
      <c r="BF129" s="106">
        <v>64</v>
      </c>
      <c r="BQ129" s="46"/>
    </row>
    <row r="130" spans="1:104" x14ac:dyDescent="0.3">
      <c r="A130" s="9"/>
      <c r="B130" t="s">
        <v>55</v>
      </c>
      <c r="C130" s="93">
        <v>159</v>
      </c>
      <c r="D130" s="103">
        <v>1879</v>
      </c>
      <c r="E130" s="104">
        <v>8.4812583699999999E-2</v>
      </c>
      <c r="F130" s="94">
        <v>7.2443707400000001E-2</v>
      </c>
      <c r="G130" s="94">
        <v>9.9293294300000001E-2</v>
      </c>
      <c r="H130" s="94">
        <v>0.1818442197</v>
      </c>
      <c r="I130" s="96">
        <v>8.4619478400000003E-2</v>
      </c>
      <c r="J130" s="94">
        <v>7.2437869899999993E-2</v>
      </c>
      <c r="K130" s="94">
        <v>9.8849623100000006E-2</v>
      </c>
      <c r="L130" s="94">
        <v>1.1133550252</v>
      </c>
      <c r="M130" s="94">
        <v>0.95098583439999995</v>
      </c>
      <c r="N130" s="94">
        <v>1.3034467679999999</v>
      </c>
      <c r="O130" s="103">
        <v>169</v>
      </c>
      <c r="P130" s="103">
        <v>2095</v>
      </c>
      <c r="Q130" s="104">
        <v>8.0858967399999995E-2</v>
      </c>
      <c r="R130" s="94">
        <v>6.9400866000000005E-2</v>
      </c>
      <c r="S130" s="94">
        <v>9.4208804399999999E-2</v>
      </c>
      <c r="T130" s="94">
        <v>0.99010457650000006</v>
      </c>
      <c r="U130" s="96">
        <v>8.0668257800000004E-2</v>
      </c>
      <c r="V130" s="94">
        <v>6.9378616599999998E-2</v>
      </c>
      <c r="W130" s="94">
        <v>9.3795006799999997E-2</v>
      </c>
      <c r="X130" s="94">
        <v>1.000967411</v>
      </c>
      <c r="Y130" s="94">
        <v>0.85912555400000001</v>
      </c>
      <c r="Z130" s="94">
        <v>1.1662273962</v>
      </c>
      <c r="AA130" s="103">
        <v>163</v>
      </c>
      <c r="AB130" s="103">
        <v>1971</v>
      </c>
      <c r="AC130" s="104">
        <v>8.2782734600000005E-2</v>
      </c>
      <c r="AD130" s="94">
        <v>7.08554505E-2</v>
      </c>
      <c r="AE130" s="94">
        <v>9.6717769699999998E-2</v>
      </c>
      <c r="AF130" s="94">
        <v>0.89365144490000004</v>
      </c>
      <c r="AG130" s="96">
        <v>8.2699137500000006E-2</v>
      </c>
      <c r="AH130" s="94">
        <v>7.0929962400000005E-2</v>
      </c>
      <c r="AI130" s="94">
        <v>9.6421133000000006E-2</v>
      </c>
      <c r="AJ130" s="94">
        <v>1.0106681465</v>
      </c>
      <c r="AK130" s="94">
        <v>0.86505171879999998</v>
      </c>
      <c r="AL130" s="94">
        <v>1.1807965698</v>
      </c>
      <c r="AM130" s="94">
        <v>0.83041522970000003</v>
      </c>
      <c r="AN130" s="94">
        <v>1.0237916365999999</v>
      </c>
      <c r="AO130" s="94">
        <v>0.82558258090000003</v>
      </c>
      <c r="AP130" s="94">
        <v>1.2695874883</v>
      </c>
      <c r="AQ130" s="94">
        <v>0.66568942850000001</v>
      </c>
      <c r="AR130" s="94">
        <v>0.95338408360000004</v>
      </c>
      <c r="AS130" s="94">
        <v>0.76775539839999996</v>
      </c>
      <c r="AT130" s="94">
        <v>1.1838942621999999</v>
      </c>
      <c r="AU130" s="93" t="s">
        <v>28</v>
      </c>
      <c r="AV130" s="93" t="s">
        <v>28</v>
      </c>
      <c r="AW130" s="93" t="s">
        <v>28</v>
      </c>
      <c r="AX130" s="93" t="s">
        <v>28</v>
      </c>
      <c r="AY130" s="93" t="s">
        <v>28</v>
      </c>
      <c r="AZ130" s="93" t="s">
        <v>28</v>
      </c>
      <c r="BA130" s="93" t="s">
        <v>28</v>
      </c>
      <c r="BB130" s="93" t="s">
        <v>28</v>
      </c>
      <c r="BC130" s="105" t="s">
        <v>28</v>
      </c>
      <c r="BD130" s="106">
        <v>31.8</v>
      </c>
      <c r="BE130" s="106">
        <v>33.799999999999997</v>
      </c>
      <c r="BF130" s="106">
        <v>32.6</v>
      </c>
    </row>
    <row r="131" spans="1:104" x14ac:dyDescent="0.3">
      <c r="A131" s="9"/>
      <c r="B131" t="s">
        <v>59</v>
      </c>
      <c r="C131" s="93">
        <v>348</v>
      </c>
      <c r="D131" s="103">
        <v>3490</v>
      </c>
      <c r="E131" s="104">
        <v>9.9822206199999999E-2</v>
      </c>
      <c r="F131" s="94">
        <v>8.9576792099999997E-2</v>
      </c>
      <c r="G131" s="94">
        <v>0.1112394473</v>
      </c>
      <c r="H131" s="94">
        <v>9.957980299999999E-7</v>
      </c>
      <c r="I131" s="96">
        <v>9.9713467E-2</v>
      </c>
      <c r="J131" s="94">
        <v>8.9768635700000002E-2</v>
      </c>
      <c r="K131" s="94">
        <v>0.1107600158</v>
      </c>
      <c r="L131" s="94">
        <v>1.3103899206</v>
      </c>
      <c r="M131" s="94">
        <v>1.1758959255000001</v>
      </c>
      <c r="N131" s="94">
        <v>1.4602667692</v>
      </c>
      <c r="O131" s="103">
        <v>475</v>
      </c>
      <c r="P131" s="103">
        <v>3985</v>
      </c>
      <c r="Q131" s="104">
        <v>0.1192776198</v>
      </c>
      <c r="R131" s="94">
        <v>0.1086489189</v>
      </c>
      <c r="S131" s="94">
        <v>0.13094608520000001</v>
      </c>
      <c r="T131" s="94">
        <v>2.74648E-16</v>
      </c>
      <c r="U131" s="96">
        <v>0.11919698870000001</v>
      </c>
      <c r="V131" s="94">
        <v>0.10894554569999999</v>
      </c>
      <c r="W131" s="94">
        <v>0.13041306120000001</v>
      </c>
      <c r="X131" s="94">
        <v>1.4765586816</v>
      </c>
      <c r="Y131" s="94">
        <v>1.3449841194000001</v>
      </c>
      <c r="Z131" s="94">
        <v>1.6210046711999999</v>
      </c>
      <c r="AA131" s="103">
        <v>494</v>
      </c>
      <c r="AB131" s="103">
        <v>4360</v>
      </c>
      <c r="AC131" s="104">
        <v>0.1133571211</v>
      </c>
      <c r="AD131" s="94">
        <v>0.10342003130000001</v>
      </c>
      <c r="AE131" s="94">
        <v>0.1242490138</v>
      </c>
      <c r="AF131" s="94">
        <v>3.874532E-12</v>
      </c>
      <c r="AG131" s="96">
        <v>0.1133027523</v>
      </c>
      <c r="AH131" s="94">
        <v>0.1037392471</v>
      </c>
      <c r="AI131" s="94">
        <v>0.1237478971</v>
      </c>
      <c r="AJ131" s="94">
        <v>1.3839411320999999</v>
      </c>
      <c r="AK131" s="94">
        <v>1.262622355</v>
      </c>
      <c r="AL131" s="94">
        <v>1.5169167957</v>
      </c>
      <c r="AM131" s="94">
        <v>0.42825452009999998</v>
      </c>
      <c r="AN131" s="94">
        <v>0.95036370780000001</v>
      </c>
      <c r="AO131" s="94">
        <v>0.83788877029999997</v>
      </c>
      <c r="AP131" s="94">
        <v>1.0779368444999999</v>
      </c>
      <c r="AQ131" s="94">
        <v>1.1626042499999999E-2</v>
      </c>
      <c r="AR131" s="94">
        <v>1.1949006581999999</v>
      </c>
      <c r="AS131" s="94">
        <v>1.0405537506</v>
      </c>
      <c r="AT131" s="94">
        <v>1.3721420754</v>
      </c>
      <c r="AU131" s="93">
        <v>1</v>
      </c>
      <c r="AV131" s="93">
        <v>2</v>
      </c>
      <c r="AW131" s="93">
        <v>3</v>
      </c>
      <c r="AX131" s="93" t="s">
        <v>227</v>
      </c>
      <c r="AY131" s="93" t="s">
        <v>28</v>
      </c>
      <c r="AZ131" s="93" t="s">
        <v>28</v>
      </c>
      <c r="BA131" s="93" t="s">
        <v>28</v>
      </c>
      <c r="BB131" s="93" t="s">
        <v>28</v>
      </c>
      <c r="BC131" s="105" t="s">
        <v>448</v>
      </c>
      <c r="BD131" s="106">
        <v>69.599999999999994</v>
      </c>
      <c r="BE131" s="106">
        <v>95</v>
      </c>
      <c r="BF131" s="106">
        <v>98.8</v>
      </c>
      <c r="BQ131" s="46"/>
    </row>
    <row r="132" spans="1:104" x14ac:dyDescent="0.3">
      <c r="A132" s="9"/>
      <c r="B132" t="s">
        <v>56</v>
      </c>
      <c r="C132" s="93">
        <v>223</v>
      </c>
      <c r="D132" s="103">
        <v>2694</v>
      </c>
      <c r="E132" s="104">
        <v>8.2841935899999997E-2</v>
      </c>
      <c r="F132" s="94">
        <v>7.2460269199999996E-2</v>
      </c>
      <c r="G132" s="94">
        <v>9.4711024800000002E-2</v>
      </c>
      <c r="H132" s="94">
        <v>0.2195734064</v>
      </c>
      <c r="I132" s="96">
        <v>8.2776540499999995E-2</v>
      </c>
      <c r="J132" s="94">
        <v>7.2594981700000005E-2</v>
      </c>
      <c r="K132" s="94">
        <v>9.4386078600000006E-2</v>
      </c>
      <c r="L132" s="94">
        <v>1.0874858612</v>
      </c>
      <c r="M132" s="94">
        <v>0.95120324450000004</v>
      </c>
      <c r="N132" s="94">
        <v>1.2432942226000001</v>
      </c>
      <c r="O132" s="103">
        <v>252</v>
      </c>
      <c r="P132" s="103">
        <v>2677</v>
      </c>
      <c r="Q132" s="104">
        <v>9.4156766500000003E-2</v>
      </c>
      <c r="R132" s="94">
        <v>8.3008721199999996E-2</v>
      </c>
      <c r="S132" s="94">
        <v>0.1068019907</v>
      </c>
      <c r="T132" s="94">
        <v>1.7167028500000001E-2</v>
      </c>
      <c r="U132" s="96">
        <v>9.4135226000000002E-2</v>
      </c>
      <c r="V132" s="94">
        <v>8.3201568300000001E-2</v>
      </c>
      <c r="W132" s="94">
        <v>0.106505694</v>
      </c>
      <c r="X132" s="94">
        <v>1.1655832095000001</v>
      </c>
      <c r="Y132" s="94">
        <v>1.0275795925</v>
      </c>
      <c r="Z132" s="94">
        <v>1.322120669</v>
      </c>
      <c r="AA132" s="103">
        <v>225</v>
      </c>
      <c r="AB132" s="103">
        <v>2482</v>
      </c>
      <c r="AC132" s="104">
        <v>9.0554029100000002E-2</v>
      </c>
      <c r="AD132" s="94">
        <v>7.9266968399999999E-2</v>
      </c>
      <c r="AE132" s="94">
        <v>0.10344828809999999</v>
      </c>
      <c r="AF132" s="94">
        <v>0.1396060791</v>
      </c>
      <c r="AG132" s="96">
        <v>9.0652699399999995E-2</v>
      </c>
      <c r="AH132" s="94">
        <v>7.9548861999999998E-2</v>
      </c>
      <c r="AI132" s="94">
        <v>0.1033064673</v>
      </c>
      <c r="AJ132" s="94">
        <v>1.1055454157</v>
      </c>
      <c r="AK132" s="94">
        <v>0.96774527180000003</v>
      </c>
      <c r="AL132" s="94">
        <v>1.2629673342000001</v>
      </c>
      <c r="AM132" s="94">
        <v>0.67058159979999998</v>
      </c>
      <c r="AN132" s="94">
        <v>0.96173681909999997</v>
      </c>
      <c r="AO132" s="94">
        <v>0.80349160200000003</v>
      </c>
      <c r="AP132" s="94">
        <v>1.1511479484</v>
      </c>
      <c r="AQ132" s="94">
        <v>0.1637801767</v>
      </c>
      <c r="AR132" s="94">
        <v>1.1365833671000001</v>
      </c>
      <c r="AS132" s="94">
        <v>0.94916117929999999</v>
      </c>
      <c r="AT132" s="94">
        <v>1.3610141022</v>
      </c>
      <c r="AU132" s="93" t="s">
        <v>28</v>
      </c>
      <c r="AV132" s="93" t="s">
        <v>28</v>
      </c>
      <c r="AW132" s="93" t="s">
        <v>28</v>
      </c>
      <c r="AX132" s="93" t="s">
        <v>28</v>
      </c>
      <c r="AY132" s="93" t="s">
        <v>28</v>
      </c>
      <c r="AZ132" s="93" t="s">
        <v>28</v>
      </c>
      <c r="BA132" s="93" t="s">
        <v>28</v>
      </c>
      <c r="BB132" s="93" t="s">
        <v>28</v>
      </c>
      <c r="BC132" s="105" t="s">
        <v>28</v>
      </c>
      <c r="BD132" s="106">
        <v>44.6</v>
      </c>
      <c r="BE132" s="106">
        <v>50.4</v>
      </c>
      <c r="BF132" s="106">
        <v>45</v>
      </c>
      <c r="BQ132" s="46"/>
      <c r="CC132" s="4"/>
    </row>
    <row r="133" spans="1:104" x14ac:dyDescent="0.3">
      <c r="A133" s="9"/>
      <c r="B133" t="s">
        <v>57</v>
      </c>
      <c r="C133" s="93">
        <v>402</v>
      </c>
      <c r="D133" s="103">
        <v>4933</v>
      </c>
      <c r="E133" s="104">
        <v>8.1555700800000006E-2</v>
      </c>
      <c r="F133" s="94">
        <v>7.3707478300000004E-2</v>
      </c>
      <c r="G133" s="94">
        <v>9.0239585999999997E-2</v>
      </c>
      <c r="H133" s="94">
        <v>0.18634334050000001</v>
      </c>
      <c r="I133" s="96">
        <v>8.1491992700000002E-2</v>
      </c>
      <c r="J133" s="94">
        <v>7.3902794899999999E-2</v>
      </c>
      <c r="K133" s="94">
        <v>8.9860537500000004E-2</v>
      </c>
      <c r="L133" s="94">
        <v>1.0706011452999999</v>
      </c>
      <c r="M133" s="94">
        <v>0.96757565619999997</v>
      </c>
      <c r="N133" s="94">
        <v>1.1845965790999999</v>
      </c>
      <c r="O133" s="103">
        <v>441</v>
      </c>
      <c r="P133" s="103">
        <v>5088</v>
      </c>
      <c r="Q133" s="104">
        <v>8.67371371E-2</v>
      </c>
      <c r="R133" s="94">
        <v>7.8752389300000003E-2</v>
      </c>
      <c r="S133" s="94">
        <v>9.5531462900000003E-2</v>
      </c>
      <c r="T133" s="94">
        <v>0.14878342280000001</v>
      </c>
      <c r="U133" s="96">
        <v>8.6674528299999998E-2</v>
      </c>
      <c r="V133" s="94">
        <v>7.8951080899999998E-2</v>
      </c>
      <c r="W133" s="94">
        <v>9.5153527700000004E-2</v>
      </c>
      <c r="X133" s="94">
        <v>1.0737343097000001</v>
      </c>
      <c r="Y133" s="94">
        <v>0.97488970890000004</v>
      </c>
      <c r="Z133" s="94">
        <v>1.1826008186000001</v>
      </c>
      <c r="AA133" s="103">
        <v>457</v>
      </c>
      <c r="AB133" s="103">
        <v>4968</v>
      </c>
      <c r="AC133" s="104">
        <v>9.2078745099999998E-2</v>
      </c>
      <c r="AD133" s="94">
        <v>8.3726855500000003E-2</v>
      </c>
      <c r="AE133" s="94">
        <v>0.1012637493</v>
      </c>
      <c r="AF133" s="94">
        <v>1.58454372E-2</v>
      </c>
      <c r="AG133" s="96">
        <v>9.1988727899999997E-2</v>
      </c>
      <c r="AH133" s="94">
        <v>8.3929973099999999E-2</v>
      </c>
      <c r="AI133" s="94">
        <v>0.1008212649</v>
      </c>
      <c r="AJ133" s="94">
        <v>1.12416019</v>
      </c>
      <c r="AK133" s="94">
        <v>1.0221946189</v>
      </c>
      <c r="AL133" s="94">
        <v>1.2362969922</v>
      </c>
      <c r="AM133" s="94">
        <v>0.37068456280000001</v>
      </c>
      <c r="AN133" s="94">
        <v>1.0615838634000001</v>
      </c>
      <c r="AO133" s="94">
        <v>0.93138458469999996</v>
      </c>
      <c r="AP133" s="94">
        <v>1.2099838428</v>
      </c>
      <c r="AQ133" s="94">
        <v>0.37176849150000002</v>
      </c>
      <c r="AR133" s="94">
        <v>1.0635324851000001</v>
      </c>
      <c r="AS133" s="94">
        <v>0.92907088719999997</v>
      </c>
      <c r="AT133" s="94">
        <v>1.2174543002</v>
      </c>
      <c r="AU133" s="93" t="s">
        <v>28</v>
      </c>
      <c r="AV133" s="93" t="s">
        <v>28</v>
      </c>
      <c r="AW133" s="93" t="s">
        <v>28</v>
      </c>
      <c r="AX133" s="93" t="s">
        <v>28</v>
      </c>
      <c r="AY133" s="93" t="s">
        <v>28</v>
      </c>
      <c r="AZ133" s="93" t="s">
        <v>28</v>
      </c>
      <c r="BA133" s="93" t="s">
        <v>28</v>
      </c>
      <c r="BB133" s="93" t="s">
        <v>28</v>
      </c>
      <c r="BC133" s="105" t="s">
        <v>28</v>
      </c>
      <c r="BD133" s="106">
        <v>80.400000000000006</v>
      </c>
      <c r="BE133" s="106">
        <v>88.2</v>
      </c>
      <c r="BF133" s="106">
        <v>91.4</v>
      </c>
    </row>
    <row r="134" spans="1:104" x14ac:dyDescent="0.3">
      <c r="A134" s="9"/>
      <c r="B134" t="s">
        <v>60</v>
      </c>
      <c r="C134" s="93">
        <v>220</v>
      </c>
      <c r="D134" s="103">
        <v>2119</v>
      </c>
      <c r="E134" s="104">
        <v>0.1036309977</v>
      </c>
      <c r="F134" s="94">
        <v>9.0572577500000001E-2</v>
      </c>
      <c r="G134" s="94">
        <v>0.1185721329</v>
      </c>
      <c r="H134" s="94">
        <v>7.5084585E-6</v>
      </c>
      <c r="I134" s="96">
        <v>0.10382255780000001</v>
      </c>
      <c r="J134" s="94">
        <v>9.0971158999999996E-2</v>
      </c>
      <c r="K134" s="94">
        <v>0.1184894601</v>
      </c>
      <c r="L134" s="94">
        <v>1.3603888364000001</v>
      </c>
      <c r="M134" s="94">
        <v>1.1889678373999999</v>
      </c>
      <c r="N134" s="94">
        <v>1.5565246829999999</v>
      </c>
      <c r="O134" s="103">
        <v>228</v>
      </c>
      <c r="P134" s="103">
        <v>2081</v>
      </c>
      <c r="Q134" s="104">
        <v>0.1094234327</v>
      </c>
      <c r="R134" s="94">
        <v>9.5878155699999995E-2</v>
      </c>
      <c r="S134" s="94">
        <v>0.1248823315</v>
      </c>
      <c r="T134" s="94">
        <v>6.7568232999999997E-6</v>
      </c>
      <c r="U134" s="96">
        <v>0.1095627102</v>
      </c>
      <c r="V134" s="94">
        <v>9.6225586599999996E-2</v>
      </c>
      <c r="W134" s="94">
        <v>0.1247483948</v>
      </c>
      <c r="X134" s="94">
        <v>1.3545719614</v>
      </c>
      <c r="Y134" s="94">
        <v>1.1868925897</v>
      </c>
      <c r="Z134" s="94">
        <v>1.5459403947999999</v>
      </c>
      <c r="AA134" s="103">
        <v>232</v>
      </c>
      <c r="AB134" s="103">
        <v>2063</v>
      </c>
      <c r="AC134" s="104">
        <v>0.11217740700000001</v>
      </c>
      <c r="AD134" s="94">
        <v>9.8391627600000003E-2</v>
      </c>
      <c r="AE134" s="94">
        <v>0.1278947299</v>
      </c>
      <c r="AF134" s="94">
        <v>2.5952599000000002E-6</v>
      </c>
      <c r="AG134" s="96">
        <v>0.112457586</v>
      </c>
      <c r="AH134" s="94">
        <v>9.8879130300000007E-2</v>
      </c>
      <c r="AI134" s="94">
        <v>0.12790068669999999</v>
      </c>
      <c r="AJ134" s="94">
        <v>1.3695383768</v>
      </c>
      <c r="AK134" s="94">
        <v>1.2012321694999999</v>
      </c>
      <c r="AL134" s="94">
        <v>1.5614261865000001</v>
      </c>
      <c r="AM134" s="94">
        <v>0.78983567229999996</v>
      </c>
      <c r="AN134" s="94">
        <v>1.0251680487999999</v>
      </c>
      <c r="AO134" s="94">
        <v>0.85390655000000004</v>
      </c>
      <c r="AP134" s="94">
        <v>1.2307781550000001</v>
      </c>
      <c r="AQ134" s="94">
        <v>0.56499183730000002</v>
      </c>
      <c r="AR134" s="94">
        <v>1.0558948101000001</v>
      </c>
      <c r="AS134" s="94">
        <v>0.87734109189999998</v>
      </c>
      <c r="AT134" s="94">
        <v>1.2707872230999999</v>
      </c>
      <c r="AU134" s="93">
        <v>1</v>
      </c>
      <c r="AV134" s="93">
        <v>2</v>
      </c>
      <c r="AW134" s="93">
        <v>3</v>
      </c>
      <c r="AX134" s="93" t="s">
        <v>28</v>
      </c>
      <c r="AY134" s="93" t="s">
        <v>28</v>
      </c>
      <c r="AZ134" s="93" t="s">
        <v>28</v>
      </c>
      <c r="BA134" s="93" t="s">
        <v>28</v>
      </c>
      <c r="BB134" s="93" t="s">
        <v>28</v>
      </c>
      <c r="BC134" s="105" t="s">
        <v>229</v>
      </c>
      <c r="BD134" s="106">
        <v>44</v>
      </c>
      <c r="BE134" s="106">
        <v>45.6</v>
      </c>
      <c r="BF134" s="106">
        <v>46.4</v>
      </c>
    </row>
    <row r="135" spans="1:104" x14ac:dyDescent="0.3">
      <c r="A135" s="9"/>
      <c r="B135" t="s">
        <v>58</v>
      </c>
      <c r="C135" s="93">
        <v>203</v>
      </c>
      <c r="D135" s="103">
        <v>2578</v>
      </c>
      <c r="E135" s="104">
        <v>7.8786663100000001E-2</v>
      </c>
      <c r="F135" s="94">
        <v>6.8490870800000006E-2</v>
      </c>
      <c r="G135" s="94">
        <v>9.0630155599999998E-2</v>
      </c>
      <c r="H135" s="94">
        <v>0.63740153209999995</v>
      </c>
      <c r="I135" s="96">
        <v>7.8743211800000004E-2</v>
      </c>
      <c r="J135" s="94">
        <v>6.8623124600000002E-2</v>
      </c>
      <c r="K135" s="94">
        <v>9.0355742899999994E-2</v>
      </c>
      <c r="L135" s="94">
        <v>1.0342513265</v>
      </c>
      <c r="M135" s="94">
        <v>0.89909600479999996</v>
      </c>
      <c r="N135" s="94">
        <v>1.1897236788000001</v>
      </c>
      <c r="O135" s="103">
        <v>259</v>
      </c>
      <c r="P135" s="103">
        <v>2749</v>
      </c>
      <c r="Q135" s="104">
        <v>9.4349815099999998E-2</v>
      </c>
      <c r="R135" s="94">
        <v>8.3321766899999997E-2</v>
      </c>
      <c r="S135" s="94">
        <v>0.10683748010000001</v>
      </c>
      <c r="T135" s="94">
        <v>1.43529851E-2</v>
      </c>
      <c r="U135" s="96">
        <v>9.4216078600000003E-2</v>
      </c>
      <c r="V135" s="94">
        <v>8.3413036999999995E-2</v>
      </c>
      <c r="W135" s="94">
        <v>0.1064182504</v>
      </c>
      <c r="X135" s="94">
        <v>1.1679729924</v>
      </c>
      <c r="Y135" s="94">
        <v>1.0314548396000001</v>
      </c>
      <c r="Z135" s="94">
        <v>1.3225599983</v>
      </c>
      <c r="AA135" s="103">
        <v>224</v>
      </c>
      <c r="AB135" s="103">
        <v>2559</v>
      </c>
      <c r="AC135" s="104">
        <v>8.75807329E-2</v>
      </c>
      <c r="AD135" s="94">
        <v>7.6645929900000007E-2</v>
      </c>
      <c r="AE135" s="94">
        <v>0.1000755655</v>
      </c>
      <c r="AF135" s="94">
        <v>0.32513366799999999</v>
      </c>
      <c r="AG135" s="96">
        <v>8.7534192999999996E-2</v>
      </c>
      <c r="AH135" s="94">
        <v>7.6789959199999994E-2</v>
      </c>
      <c r="AI135" s="94">
        <v>9.9781729599999994E-2</v>
      </c>
      <c r="AJ135" s="94">
        <v>1.0692453863</v>
      </c>
      <c r="AK135" s="94">
        <v>0.93574584510000003</v>
      </c>
      <c r="AL135" s="94">
        <v>1.2217908335000001</v>
      </c>
      <c r="AM135" s="94">
        <v>0.41456297269999998</v>
      </c>
      <c r="AN135" s="94">
        <v>0.92825548040000005</v>
      </c>
      <c r="AO135" s="94">
        <v>0.77624201859999997</v>
      </c>
      <c r="AP135" s="94">
        <v>1.1100381278</v>
      </c>
      <c r="AQ135" s="94">
        <v>5.4477300499999999E-2</v>
      </c>
      <c r="AR135" s="94">
        <v>1.1975353624</v>
      </c>
      <c r="AS135" s="94">
        <v>0.9965430086</v>
      </c>
      <c r="AT135" s="94">
        <v>1.4390657821999999</v>
      </c>
      <c r="AU135" s="93" t="s">
        <v>28</v>
      </c>
      <c r="AV135" s="93" t="s">
        <v>28</v>
      </c>
      <c r="AW135" s="93" t="s">
        <v>28</v>
      </c>
      <c r="AX135" s="93" t="s">
        <v>28</v>
      </c>
      <c r="AY135" s="93" t="s">
        <v>28</v>
      </c>
      <c r="AZ135" s="93" t="s">
        <v>28</v>
      </c>
      <c r="BA135" s="93" t="s">
        <v>28</v>
      </c>
      <c r="BB135" s="93" t="s">
        <v>28</v>
      </c>
      <c r="BC135" s="105" t="s">
        <v>28</v>
      </c>
      <c r="BD135" s="106">
        <v>40.6</v>
      </c>
      <c r="BE135" s="106">
        <v>51.8</v>
      </c>
      <c r="BF135" s="106">
        <v>44.8</v>
      </c>
    </row>
    <row r="136" spans="1:104" x14ac:dyDescent="0.3">
      <c r="A136" s="9"/>
      <c r="B136" t="s">
        <v>61</v>
      </c>
      <c r="C136" s="93">
        <v>497</v>
      </c>
      <c r="D136" s="103">
        <v>5038</v>
      </c>
      <c r="E136" s="104">
        <v>9.8345443599999999E-2</v>
      </c>
      <c r="F136" s="94">
        <v>8.9728043899999999E-2</v>
      </c>
      <c r="G136" s="94">
        <v>0.1077904506</v>
      </c>
      <c r="H136" s="94">
        <v>4.7856819000000002E-8</v>
      </c>
      <c r="I136" s="96">
        <v>9.8650258000000005E-2</v>
      </c>
      <c r="J136" s="94">
        <v>9.03475995E-2</v>
      </c>
      <c r="K136" s="94">
        <v>0.1077159046</v>
      </c>
      <c r="L136" s="94">
        <v>1.2910041063</v>
      </c>
      <c r="M136" s="94">
        <v>1.1778814440000001</v>
      </c>
      <c r="N136" s="94">
        <v>1.4149909661</v>
      </c>
      <c r="O136" s="103">
        <v>474</v>
      </c>
      <c r="P136" s="103">
        <v>4756</v>
      </c>
      <c r="Q136" s="104">
        <v>9.9456967100000002E-2</v>
      </c>
      <c r="R136" s="94">
        <v>9.0590626199999996E-2</v>
      </c>
      <c r="S136" s="94">
        <v>0.10919108</v>
      </c>
      <c r="T136" s="94">
        <v>1.2671699999999999E-5</v>
      </c>
      <c r="U136" s="96">
        <v>9.9663582799999997E-2</v>
      </c>
      <c r="V136" s="94">
        <v>9.1083458800000003E-2</v>
      </c>
      <c r="W136" s="94">
        <v>0.1090519605</v>
      </c>
      <c r="X136" s="94">
        <v>1.2311953278000001</v>
      </c>
      <c r="Y136" s="94">
        <v>1.1214373303</v>
      </c>
      <c r="Z136" s="94">
        <v>1.3516956269</v>
      </c>
      <c r="AA136" s="103">
        <v>414</v>
      </c>
      <c r="AB136" s="103">
        <v>3844</v>
      </c>
      <c r="AC136" s="104">
        <v>0.1074092176</v>
      </c>
      <c r="AD136" s="94">
        <v>9.7230145800000001E-2</v>
      </c>
      <c r="AE136" s="94">
        <v>0.1186539414</v>
      </c>
      <c r="AF136" s="94">
        <v>9.5308773999999997E-8</v>
      </c>
      <c r="AG136" s="96">
        <v>0.1077003122</v>
      </c>
      <c r="AH136" s="94">
        <v>9.7809871600000001E-2</v>
      </c>
      <c r="AI136" s="94">
        <v>0.11859086470000001</v>
      </c>
      <c r="AJ136" s="94">
        <v>1.3113250659</v>
      </c>
      <c r="AK136" s="94">
        <v>1.1870520075</v>
      </c>
      <c r="AL136" s="94">
        <v>1.4486083318</v>
      </c>
      <c r="AM136" s="94">
        <v>0.25288702270000002</v>
      </c>
      <c r="AN136" s="94">
        <v>1.079956696</v>
      </c>
      <c r="AO136" s="94">
        <v>0.94654436090000005</v>
      </c>
      <c r="AP136" s="94">
        <v>1.2321730638999999</v>
      </c>
      <c r="AQ136" s="94">
        <v>0.86105485199999998</v>
      </c>
      <c r="AR136" s="94">
        <v>1.011302237</v>
      </c>
      <c r="AS136" s="94">
        <v>0.89171276160000001</v>
      </c>
      <c r="AT136" s="94">
        <v>1.1469301086999999</v>
      </c>
      <c r="AU136" s="93">
        <v>1</v>
      </c>
      <c r="AV136" s="93">
        <v>2</v>
      </c>
      <c r="AW136" s="93">
        <v>3</v>
      </c>
      <c r="AX136" s="93" t="s">
        <v>28</v>
      </c>
      <c r="AY136" s="93" t="s">
        <v>28</v>
      </c>
      <c r="AZ136" s="93" t="s">
        <v>28</v>
      </c>
      <c r="BA136" s="93" t="s">
        <v>28</v>
      </c>
      <c r="BB136" s="93" t="s">
        <v>28</v>
      </c>
      <c r="BC136" s="105" t="s">
        <v>229</v>
      </c>
      <c r="BD136" s="106">
        <v>99.4</v>
      </c>
      <c r="BE136" s="106">
        <v>94.8</v>
      </c>
      <c r="BF136" s="106">
        <v>82.8</v>
      </c>
    </row>
    <row r="137" spans="1:104" x14ac:dyDescent="0.3">
      <c r="A137" s="9"/>
      <c r="B137" t="s">
        <v>62</v>
      </c>
      <c r="C137" s="93">
        <v>324</v>
      </c>
      <c r="D137" s="103">
        <v>3487</v>
      </c>
      <c r="E137" s="104">
        <v>9.2410360799999994E-2</v>
      </c>
      <c r="F137" s="94">
        <v>8.2615247500000003E-2</v>
      </c>
      <c r="G137" s="94">
        <v>0.1033668123</v>
      </c>
      <c r="H137" s="94">
        <v>7.2719440000000005E-4</v>
      </c>
      <c r="I137" s="96">
        <v>9.2916547200000005E-2</v>
      </c>
      <c r="J137" s="94">
        <v>8.3330519300000003E-2</v>
      </c>
      <c r="K137" s="94">
        <v>0.1036053155</v>
      </c>
      <c r="L137" s="94">
        <v>1.2130928578</v>
      </c>
      <c r="M137" s="94">
        <v>1.0845100680999999</v>
      </c>
      <c r="N137" s="94">
        <v>1.3569208115</v>
      </c>
      <c r="O137" s="103">
        <v>340</v>
      </c>
      <c r="P137" s="103">
        <v>3565</v>
      </c>
      <c r="Q137" s="104">
        <v>9.50360819E-2</v>
      </c>
      <c r="R137" s="94">
        <v>8.5206459400000004E-2</v>
      </c>
      <c r="S137" s="94">
        <v>0.10599967320000001</v>
      </c>
      <c r="T137" s="94">
        <v>3.5288312000000001E-3</v>
      </c>
      <c r="U137" s="96">
        <v>9.5371669000000006E-2</v>
      </c>
      <c r="V137" s="94">
        <v>8.5754416799999997E-2</v>
      </c>
      <c r="W137" s="94">
        <v>0.10606748420000001</v>
      </c>
      <c r="X137" s="94">
        <v>1.1764684098</v>
      </c>
      <c r="Y137" s="94">
        <v>1.0547857811000001</v>
      </c>
      <c r="Z137" s="94">
        <v>1.3121886397</v>
      </c>
      <c r="AA137" s="103">
        <v>275</v>
      </c>
      <c r="AB137" s="103">
        <v>2854</v>
      </c>
      <c r="AC137" s="104">
        <v>9.6075988099999995E-2</v>
      </c>
      <c r="AD137" s="94">
        <v>8.5138665299999999E-2</v>
      </c>
      <c r="AE137" s="94">
        <v>0.10841837209999999</v>
      </c>
      <c r="AF137" s="94">
        <v>9.6778217000000003E-3</v>
      </c>
      <c r="AG137" s="96">
        <v>9.6355991599999996E-2</v>
      </c>
      <c r="AH137" s="94">
        <v>8.5614897400000001E-2</v>
      </c>
      <c r="AI137" s="94">
        <v>0.10844464450000001</v>
      </c>
      <c r="AJ137" s="94">
        <v>1.1729612618</v>
      </c>
      <c r="AK137" s="94">
        <v>1.0394309571</v>
      </c>
      <c r="AL137" s="94">
        <v>1.3236455122999999</v>
      </c>
      <c r="AM137" s="94">
        <v>0.89326454649999998</v>
      </c>
      <c r="AN137" s="94">
        <v>1.0109422255</v>
      </c>
      <c r="AO137" s="94">
        <v>0.86235492759999999</v>
      </c>
      <c r="AP137" s="94">
        <v>1.1851317256</v>
      </c>
      <c r="AQ137" s="94">
        <v>0.71825341180000002</v>
      </c>
      <c r="AR137" s="94">
        <v>1.0284137087</v>
      </c>
      <c r="AS137" s="94">
        <v>0.88321746639999998</v>
      </c>
      <c r="AT137" s="94">
        <v>1.1974794389000001</v>
      </c>
      <c r="AU137" s="93">
        <v>1</v>
      </c>
      <c r="AV137" s="93">
        <v>2</v>
      </c>
      <c r="AW137" s="93">
        <v>3</v>
      </c>
      <c r="AX137" s="93" t="s">
        <v>28</v>
      </c>
      <c r="AY137" s="93" t="s">
        <v>28</v>
      </c>
      <c r="AZ137" s="93" t="s">
        <v>28</v>
      </c>
      <c r="BA137" s="93" t="s">
        <v>28</v>
      </c>
      <c r="BB137" s="93" t="s">
        <v>28</v>
      </c>
      <c r="BC137" s="105" t="s">
        <v>229</v>
      </c>
      <c r="BD137" s="106">
        <v>64.8</v>
      </c>
      <c r="BE137" s="106">
        <v>68</v>
      </c>
      <c r="BF137" s="106">
        <v>55</v>
      </c>
      <c r="CO137" s="4"/>
    </row>
    <row r="138" spans="1:104" x14ac:dyDescent="0.3">
      <c r="A138" s="9"/>
      <c r="B138" t="s">
        <v>168</v>
      </c>
      <c r="C138" s="93">
        <v>3335</v>
      </c>
      <c r="D138" s="103">
        <v>37098</v>
      </c>
      <c r="E138" s="104">
        <v>8.8431430899999997E-2</v>
      </c>
      <c r="F138" s="94">
        <v>8.4512080099999998E-2</v>
      </c>
      <c r="G138" s="94">
        <v>9.2532546399999999E-2</v>
      </c>
      <c r="H138" s="94">
        <v>1.12609E-10</v>
      </c>
      <c r="I138" s="96">
        <v>8.9897029500000003E-2</v>
      </c>
      <c r="J138" s="94">
        <v>8.6897199999999994E-2</v>
      </c>
      <c r="K138" s="94">
        <v>9.3000417899999993E-2</v>
      </c>
      <c r="L138" s="94">
        <v>1.1608604954999999</v>
      </c>
      <c r="M138" s="94">
        <v>1.1094102419</v>
      </c>
      <c r="N138" s="94">
        <v>1.2146968173999999</v>
      </c>
      <c r="O138" s="103">
        <v>3752</v>
      </c>
      <c r="P138" s="103">
        <v>38928</v>
      </c>
      <c r="Q138" s="104">
        <v>9.4576181999999995E-2</v>
      </c>
      <c r="R138" s="94">
        <v>9.0580687199999996E-2</v>
      </c>
      <c r="S138" s="94">
        <v>9.8747917300000002E-2</v>
      </c>
      <c r="T138" s="94">
        <v>8.1209720000000004E-13</v>
      </c>
      <c r="U138" s="96">
        <v>9.6383066200000006E-2</v>
      </c>
      <c r="V138" s="94">
        <v>9.3347863000000003E-2</v>
      </c>
      <c r="W138" s="94">
        <v>9.9516958899999994E-2</v>
      </c>
      <c r="X138" s="94">
        <v>1.1707752285999999</v>
      </c>
      <c r="Y138" s="94">
        <v>1.1213142933</v>
      </c>
      <c r="Z138" s="94">
        <v>1.2224178752999999</v>
      </c>
      <c r="AA138" s="103">
        <v>3627</v>
      </c>
      <c r="AB138" s="103">
        <v>37127</v>
      </c>
      <c r="AC138" s="104">
        <v>9.3976290700000006E-2</v>
      </c>
      <c r="AD138" s="94">
        <v>8.9917648899999994E-2</v>
      </c>
      <c r="AE138" s="94">
        <v>9.8218128799999999E-2</v>
      </c>
      <c r="AF138" s="94">
        <v>1.0513429999999999E-9</v>
      </c>
      <c r="AG138" s="96">
        <v>9.76917068E-2</v>
      </c>
      <c r="AH138" s="94">
        <v>9.4563580499999994E-2</v>
      </c>
      <c r="AI138" s="94">
        <v>0.10092331039999999</v>
      </c>
      <c r="AJ138" s="94">
        <v>1.1473267224000001</v>
      </c>
      <c r="AK138" s="94">
        <v>1.0977760515999999</v>
      </c>
      <c r="AL138" s="94">
        <v>1.1991139778</v>
      </c>
      <c r="AM138" s="94">
        <v>0.80526283730000003</v>
      </c>
      <c r="AN138" s="94">
        <v>0.99365705719999997</v>
      </c>
      <c r="AO138" s="94">
        <v>0.94464222310000001</v>
      </c>
      <c r="AP138" s="94">
        <v>1.0452151336</v>
      </c>
      <c r="AQ138" s="94">
        <v>1.00659857E-2</v>
      </c>
      <c r="AR138" s="94">
        <v>1.0694860533999999</v>
      </c>
      <c r="AS138" s="94">
        <v>1.0161456746999999</v>
      </c>
      <c r="AT138" s="94">
        <v>1.1256264203999999</v>
      </c>
      <c r="AU138" s="93">
        <v>1</v>
      </c>
      <c r="AV138" s="93">
        <v>2</v>
      </c>
      <c r="AW138" s="93">
        <v>3</v>
      </c>
      <c r="AX138" s="93" t="s">
        <v>227</v>
      </c>
      <c r="AY138" s="93" t="s">
        <v>28</v>
      </c>
      <c r="AZ138" s="93" t="s">
        <v>28</v>
      </c>
      <c r="BA138" s="93" t="s">
        <v>28</v>
      </c>
      <c r="BB138" s="93" t="s">
        <v>28</v>
      </c>
      <c r="BC138" s="105" t="s">
        <v>448</v>
      </c>
      <c r="BD138" s="106">
        <v>667</v>
      </c>
      <c r="BE138" s="106">
        <v>750.4</v>
      </c>
      <c r="BF138" s="106">
        <v>725.4</v>
      </c>
      <c r="BQ138" s="46"/>
      <c r="CZ138" s="4"/>
    </row>
    <row r="139" spans="1:104" s="3" customFormat="1" x14ac:dyDescent="0.3">
      <c r="A139" s="9" t="s">
        <v>234</v>
      </c>
      <c r="B139" s="3" t="s">
        <v>128</v>
      </c>
      <c r="C139" s="99">
        <v>18</v>
      </c>
      <c r="D139" s="100">
        <v>184</v>
      </c>
      <c r="E139" s="95">
        <v>9.4899306099999997E-2</v>
      </c>
      <c r="F139" s="101">
        <v>5.9721185500000003E-2</v>
      </c>
      <c r="G139" s="101">
        <v>0.15079871950000001</v>
      </c>
      <c r="H139" s="101">
        <v>0.35148595430000001</v>
      </c>
      <c r="I139" s="102">
        <v>9.7826087000000006E-2</v>
      </c>
      <c r="J139" s="101">
        <v>6.1634596100000001E-2</v>
      </c>
      <c r="K139" s="101">
        <v>0.15526901930000001</v>
      </c>
      <c r="L139" s="101">
        <v>1.2462743355000001</v>
      </c>
      <c r="M139" s="101">
        <v>0.78429425720000001</v>
      </c>
      <c r="N139" s="101">
        <v>1.9803787991999999</v>
      </c>
      <c r="O139" s="100">
        <v>8</v>
      </c>
      <c r="P139" s="100">
        <v>80</v>
      </c>
      <c r="Q139" s="95">
        <v>9.7959685899999996E-2</v>
      </c>
      <c r="R139" s="101">
        <v>4.8958670699999998E-2</v>
      </c>
      <c r="S139" s="101">
        <v>0.1960040975</v>
      </c>
      <c r="T139" s="101">
        <v>0.58549993810000001</v>
      </c>
      <c r="U139" s="102">
        <v>0.1</v>
      </c>
      <c r="V139" s="101">
        <v>5.0009764399999997E-2</v>
      </c>
      <c r="W139" s="101">
        <v>0.19996095010000001</v>
      </c>
      <c r="X139" s="101">
        <v>1.2128726123</v>
      </c>
      <c r="Y139" s="101">
        <v>0.6061741651</v>
      </c>
      <c r="Z139" s="101">
        <v>2.4267942420000002</v>
      </c>
      <c r="AA139" s="100">
        <v>14</v>
      </c>
      <c r="AB139" s="100">
        <v>85</v>
      </c>
      <c r="AC139" s="95">
        <v>0.16178739</v>
      </c>
      <c r="AD139" s="101">
        <v>9.5740519800000007E-2</v>
      </c>
      <c r="AE139" s="101">
        <v>0.27339688140000001</v>
      </c>
      <c r="AF139" s="101">
        <v>1.0994382E-2</v>
      </c>
      <c r="AG139" s="102">
        <v>0.1647058824</v>
      </c>
      <c r="AH139" s="101">
        <v>9.7547451699999996E-2</v>
      </c>
      <c r="AI139" s="101">
        <v>0.27810083419999998</v>
      </c>
      <c r="AJ139" s="101">
        <v>1.9752109222000001</v>
      </c>
      <c r="AK139" s="101">
        <v>1.1688656362000001</v>
      </c>
      <c r="AL139" s="101">
        <v>3.3378157985999999</v>
      </c>
      <c r="AM139" s="101">
        <v>0.25761535429999999</v>
      </c>
      <c r="AN139" s="101">
        <v>1.6515711377</v>
      </c>
      <c r="AO139" s="101">
        <v>0.69285340929999994</v>
      </c>
      <c r="AP139" s="101">
        <v>3.9368893713999999</v>
      </c>
      <c r="AQ139" s="101">
        <v>0.94045810409999997</v>
      </c>
      <c r="AR139" s="101">
        <v>1.0322487060000001</v>
      </c>
      <c r="AS139" s="101">
        <v>0.44883298329999999</v>
      </c>
      <c r="AT139" s="101">
        <v>2.3740175759</v>
      </c>
      <c r="AU139" s="99" t="s">
        <v>28</v>
      </c>
      <c r="AV139" s="99" t="s">
        <v>28</v>
      </c>
      <c r="AW139" s="99" t="s">
        <v>28</v>
      </c>
      <c r="AX139" s="99" t="s">
        <v>28</v>
      </c>
      <c r="AY139" s="99" t="s">
        <v>28</v>
      </c>
      <c r="AZ139" s="99" t="s">
        <v>28</v>
      </c>
      <c r="BA139" s="99" t="s">
        <v>28</v>
      </c>
      <c r="BB139" s="99" t="s">
        <v>28</v>
      </c>
      <c r="BC139" s="97" t="s">
        <v>28</v>
      </c>
      <c r="BD139" s="98">
        <v>3.6</v>
      </c>
      <c r="BE139" s="98">
        <v>1.6</v>
      </c>
      <c r="BF139" s="98">
        <v>2.8</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BF129" sqref="BF129"/>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3"/>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462</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460</v>
      </c>
      <c r="BN6" s="6"/>
      <c r="BO6" s="6"/>
      <c r="BP6" s="6"/>
      <c r="BQ6" s="6"/>
      <c r="BR6" s="11"/>
      <c r="BS6" s="11"/>
      <c r="BT6" s="11"/>
      <c r="BU6" s="11"/>
    </row>
    <row r="7" spans="1:77" x14ac:dyDescent="0.3">
      <c r="A7" s="8" t="s">
        <v>37</v>
      </c>
      <c r="B7" s="93" t="s">
        <v>1</v>
      </c>
      <c r="C7" s="93" t="s">
        <v>2</v>
      </c>
      <c r="D7" s="107" t="s">
        <v>3</v>
      </c>
      <c r="E7" s="94" t="s">
        <v>4</v>
      </c>
      <c r="F7" s="94" t="s">
        <v>5</v>
      </c>
      <c r="G7" s="94" t="s">
        <v>6</v>
      </c>
      <c r="H7" s="96" t="s">
        <v>7</v>
      </c>
      <c r="I7" s="94" t="s">
        <v>155</v>
      </c>
      <c r="J7" s="94" t="s">
        <v>156</v>
      </c>
      <c r="K7" s="94" t="s">
        <v>8</v>
      </c>
      <c r="L7" s="94" t="s">
        <v>9</v>
      </c>
      <c r="M7" s="94" t="s">
        <v>10</v>
      </c>
      <c r="N7" s="94" t="s">
        <v>244</v>
      </c>
      <c r="O7" s="93" t="s">
        <v>245</v>
      </c>
      <c r="P7" s="93" t="s">
        <v>246</v>
      </c>
      <c r="Q7" s="93" t="s">
        <v>247</v>
      </c>
      <c r="R7" s="93" t="s">
        <v>248</v>
      </c>
      <c r="S7" s="93" t="s">
        <v>11</v>
      </c>
      <c r="T7" s="93" t="s">
        <v>12</v>
      </c>
      <c r="U7" s="107" t="s">
        <v>13</v>
      </c>
      <c r="V7" s="93" t="s">
        <v>14</v>
      </c>
      <c r="W7" s="93" t="s">
        <v>15</v>
      </c>
      <c r="X7" s="93" t="s">
        <v>16</v>
      </c>
      <c r="Y7" s="96" t="s">
        <v>17</v>
      </c>
      <c r="Z7" s="93" t="s">
        <v>157</v>
      </c>
      <c r="AA7" s="93" t="s">
        <v>158</v>
      </c>
      <c r="AB7" s="93" t="s">
        <v>18</v>
      </c>
      <c r="AC7" s="93" t="s">
        <v>19</v>
      </c>
      <c r="AD7" s="93" t="s">
        <v>20</v>
      </c>
      <c r="AE7" s="93" t="s">
        <v>249</v>
      </c>
      <c r="AF7" s="93" t="s">
        <v>250</v>
      </c>
      <c r="AG7" s="93" t="s">
        <v>251</v>
      </c>
      <c r="AH7" s="93" t="s">
        <v>252</v>
      </c>
      <c r="AI7" s="93" t="s">
        <v>253</v>
      </c>
      <c r="AJ7" s="93" t="s">
        <v>207</v>
      </c>
      <c r="AK7" s="93" t="s">
        <v>208</v>
      </c>
      <c r="AL7" s="107" t="s">
        <v>209</v>
      </c>
      <c r="AM7" s="93" t="s">
        <v>210</v>
      </c>
      <c r="AN7" s="93" t="s">
        <v>211</v>
      </c>
      <c r="AO7" s="93" t="s">
        <v>212</v>
      </c>
      <c r="AP7" s="96" t="s">
        <v>213</v>
      </c>
      <c r="AQ7" s="93" t="s">
        <v>214</v>
      </c>
      <c r="AR7" s="93" t="s">
        <v>215</v>
      </c>
      <c r="AS7" s="93" t="s">
        <v>216</v>
      </c>
      <c r="AT7" s="93" t="s">
        <v>217</v>
      </c>
      <c r="AU7" s="93" t="s">
        <v>218</v>
      </c>
      <c r="AV7" s="93" t="s">
        <v>254</v>
      </c>
      <c r="AW7" s="93" t="s">
        <v>255</v>
      </c>
      <c r="AX7" s="93" t="s">
        <v>256</v>
      </c>
      <c r="AY7" s="93" t="s">
        <v>257</v>
      </c>
      <c r="AZ7" s="93" t="s">
        <v>258</v>
      </c>
      <c r="BA7" s="93" t="s">
        <v>259</v>
      </c>
      <c r="BB7" s="93" t="s">
        <v>219</v>
      </c>
      <c r="BC7" s="93" t="s">
        <v>220</v>
      </c>
      <c r="BD7" s="93" t="s">
        <v>221</v>
      </c>
      <c r="BE7" s="93" t="s">
        <v>222</v>
      </c>
      <c r="BF7" s="93" t="s">
        <v>260</v>
      </c>
      <c r="BG7" s="93" t="s">
        <v>21</v>
      </c>
      <c r="BH7" s="93" t="s">
        <v>22</v>
      </c>
      <c r="BI7" s="93" t="s">
        <v>23</v>
      </c>
      <c r="BJ7" s="93" t="s">
        <v>24</v>
      </c>
      <c r="BK7" s="93" t="s">
        <v>159</v>
      </c>
      <c r="BL7" s="93" t="s">
        <v>160</v>
      </c>
      <c r="BM7" s="93" t="s">
        <v>223</v>
      </c>
      <c r="BN7" s="93" t="s">
        <v>261</v>
      </c>
      <c r="BO7" s="93" t="s">
        <v>262</v>
      </c>
      <c r="BP7" s="93" t="s">
        <v>263</v>
      </c>
      <c r="BQ7" s="93" t="s">
        <v>161</v>
      </c>
      <c r="BR7" s="94" t="s">
        <v>224</v>
      </c>
      <c r="BS7" s="94" t="s">
        <v>25</v>
      </c>
      <c r="BT7" s="94" t="s">
        <v>26</v>
      </c>
      <c r="BU7" s="94" t="s">
        <v>225</v>
      </c>
      <c r="BV7" s="97" t="s">
        <v>27</v>
      </c>
      <c r="BW7" s="98" t="s">
        <v>131</v>
      </c>
      <c r="BX7" s="98" t="s">
        <v>132</v>
      </c>
      <c r="BY7" s="98" t="s">
        <v>226</v>
      </c>
    </row>
    <row r="8" spans="1:77" x14ac:dyDescent="0.3">
      <c r="A8" t="s">
        <v>38</v>
      </c>
      <c r="B8" s="93">
        <v>30</v>
      </c>
      <c r="C8" s="93">
        <v>339</v>
      </c>
      <c r="D8" s="107">
        <v>8.7630709099999995E-2</v>
      </c>
      <c r="E8" s="94">
        <v>6.1203043499999998E-2</v>
      </c>
      <c r="F8" s="94">
        <v>0.12546992330000001</v>
      </c>
      <c r="G8" s="94">
        <v>0.44917851399999997</v>
      </c>
      <c r="H8" s="96">
        <v>8.8495575199999996E-2</v>
      </c>
      <c r="I8" s="94">
        <v>6.1874845499999998E-2</v>
      </c>
      <c r="J8" s="94">
        <v>0.12656947690000001</v>
      </c>
      <c r="K8" s="94">
        <v>1.1486559835000001</v>
      </c>
      <c r="L8" s="94">
        <v>0.80224436030000001</v>
      </c>
      <c r="M8" s="94">
        <v>1.6446492285000001</v>
      </c>
      <c r="N8" s="94" t="s">
        <v>28</v>
      </c>
      <c r="O8" s="93" t="s">
        <v>28</v>
      </c>
      <c r="P8" s="93" t="s">
        <v>28</v>
      </c>
      <c r="Q8" s="93" t="s">
        <v>28</v>
      </c>
      <c r="R8" s="93" t="s">
        <v>28</v>
      </c>
      <c r="S8" s="93">
        <v>16</v>
      </c>
      <c r="T8" s="93">
        <v>158</v>
      </c>
      <c r="U8" s="107">
        <v>0.1007274392</v>
      </c>
      <c r="V8" s="94">
        <v>6.1667033099999997E-2</v>
      </c>
      <c r="W8" s="94">
        <v>0.1645290281</v>
      </c>
      <c r="X8" s="94">
        <v>0.37976548580000002</v>
      </c>
      <c r="Y8" s="96">
        <v>0.1012658228</v>
      </c>
      <c r="Z8" s="94">
        <v>6.2038674500000002E-2</v>
      </c>
      <c r="AA8" s="94">
        <v>0.16529635670000001</v>
      </c>
      <c r="AB8" s="94">
        <v>1.2459345032</v>
      </c>
      <c r="AC8" s="94">
        <v>0.76278206609999999</v>
      </c>
      <c r="AD8" s="94">
        <v>2.0351196694999998</v>
      </c>
      <c r="AE8" s="93" t="s">
        <v>28</v>
      </c>
      <c r="AF8" s="93" t="s">
        <v>28</v>
      </c>
      <c r="AG8" s="93" t="s">
        <v>28</v>
      </c>
      <c r="AH8" s="93" t="s">
        <v>28</v>
      </c>
      <c r="AI8" s="93" t="s">
        <v>28</v>
      </c>
      <c r="AJ8" s="93">
        <v>27</v>
      </c>
      <c r="AK8" s="93">
        <v>237</v>
      </c>
      <c r="AL8" s="107">
        <v>0.1133703484</v>
      </c>
      <c r="AM8" s="94">
        <v>7.76803093E-2</v>
      </c>
      <c r="AN8" s="94">
        <v>0.16545809380000001</v>
      </c>
      <c r="AO8" s="94">
        <v>9.1956749199999993E-2</v>
      </c>
      <c r="AP8" s="96">
        <v>0.11392405059999999</v>
      </c>
      <c r="AQ8" s="94">
        <v>7.8127082099999995E-2</v>
      </c>
      <c r="AR8" s="94">
        <v>0.1661227958</v>
      </c>
      <c r="AS8" s="94">
        <v>1.3841026211</v>
      </c>
      <c r="AT8" s="94">
        <v>0.94837425529999997</v>
      </c>
      <c r="AU8" s="94">
        <v>2.0200253804999999</v>
      </c>
      <c r="AV8" s="93" t="s">
        <v>28</v>
      </c>
      <c r="AW8" s="93" t="s">
        <v>28</v>
      </c>
      <c r="AX8" s="93" t="s">
        <v>28</v>
      </c>
      <c r="AY8" s="93" t="s">
        <v>28</v>
      </c>
      <c r="AZ8" s="93" t="s">
        <v>28</v>
      </c>
      <c r="BA8" s="93" t="s">
        <v>28</v>
      </c>
      <c r="BB8" s="93" t="s">
        <v>28</v>
      </c>
      <c r="BC8" s="93" t="s">
        <v>28</v>
      </c>
      <c r="BD8" s="93" t="s">
        <v>28</v>
      </c>
      <c r="BE8" s="93" t="s">
        <v>28</v>
      </c>
      <c r="BF8" s="93" t="s">
        <v>28</v>
      </c>
      <c r="BG8" s="93" t="s">
        <v>28</v>
      </c>
      <c r="BH8" s="93" t="s">
        <v>28</v>
      </c>
      <c r="BI8" s="93" t="s">
        <v>28</v>
      </c>
      <c r="BJ8" s="93" t="s">
        <v>28</v>
      </c>
      <c r="BK8" s="93" t="s">
        <v>28</v>
      </c>
      <c r="BL8" s="93" t="s">
        <v>28</v>
      </c>
      <c r="BM8" s="93" t="s">
        <v>28</v>
      </c>
      <c r="BN8" s="93" t="s">
        <v>28</v>
      </c>
      <c r="BO8" s="93" t="s">
        <v>28</v>
      </c>
      <c r="BP8" s="93" t="s">
        <v>28</v>
      </c>
      <c r="BQ8" s="93" t="s">
        <v>28</v>
      </c>
      <c r="BR8" s="94" t="s">
        <v>28</v>
      </c>
      <c r="BS8" s="94" t="s">
        <v>28</v>
      </c>
      <c r="BT8" s="94" t="s">
        <v>28</v>
      </c>
      <c r="BU8" s="94" t="s">
        <v>28</v>
      </c>
      <c r="BV8" s="105" t="s">
        <v>28</v>
      </c>
      <c r="BW8" s="106">
        <v>6</v>
      </c>
      <c r="BX8" s="106">
        <v>3.2</v>
      </c>
      <c r="BY8" s="106">
        <v>5.4</v>
      </c>
    </row>
    <row r="9" spans="1:77" x14ac:dyDescent="0.3">
      <c r="A9" t="s">
        <v>39</v>
      </c>
      <c r="B9" s="93">
        <v>542</v>
      </c>
      <c r="C9" s="93">
        <v>9112</v>
      </c>
      <c r="D9" s="107">
        <v>5.9275249699999998E-2</v>
      </c>
      <c r="E9" s="94">
        <v>5.4263547699999998E-2</v>
      </c>
      <c r="F9" s="94">
        <v>6.47498252E-2</v>
      </c>
      <c r="G9" s="94">
        <v>2.1586930000000001E-8</v>
      </c>
      <c r="H9" s="96">
        <v>5.9482001800000003E-2</v>
      </c>
      <c r="I9" s="94">
        <v>5.46793494E-2</v>
      </c>
      <c r="J9" s="94">
        <v>6.4706485600000002E-2</v>
      </c>
      <c r="K9" s="94">
        <v>0.7769750004</v>
      </c>
      <c r="L9" s="94">
        <v>0.71128203079999996</v>
      </c>
      <c r="M9" s="94">
        <v>0.84873527680000005</v>
      </c>
      <c r="N9" s="94" t="s">
        <v>40</v>
      </c>
      <c r="O9" s="94">
        <v>0.93696836319999999</v>
      </c>
      <c r="P9" s="94">
        <v>0.84484216479999996</v>
      </c>
      <c r="Q9" s="94">
        <v>1.0391405048</v>
      </c>
      <c r="R9" s="101">
        <v>0.2176124509</v>
      </c>
      <c r="S9" s="93">
        <v>573</v>
      </c>
      <c r="T9" s="93">
        <v>9134</v>
      </c>
      <c r="U9" s="107">
        <v>6.2672724599999993E-2</v>
      </c>
      <c r="V9" s="94">
        <v>5.7522974099999999E-2</v>
      </c>
      <c r="W9" s="94">
        <v>6.8283506999999993E-2</v>
      </c>
      <c r="X9" s="94">
        <v>5.8844660999999996E-9</v>
      </c>
      <c r="Y9" s="96">
        <v>6.27326473E-2</v>
      </c>
      <c r="Z9" s="94">
        <v>5.7800841399999997E-2</v>
      </c>
      <c r="AA9" s="94">
        <v>6.8085255100000006E-2</v>
      </c>
      <c r="AB9" s="94">
        <v>0.77522183209999995</v>
      </c>
      <c r="AC9" s="94">
        <v>0.71152268679999997</v>
      </c>
      <c r="AD9" s="94">
        <v>0.84462365019999996</v>
      </c>
      <c r="AE9" s="93" t="s">
        <v>46</v>
      </c>
      <c r="AF9" s="94">
        <v>1.0204480428</v>
      </c>
      <c r="AG9" s="94">
        <v>0.92603385699999996</v>
      </c>
      <c r="AH9" s="94">
        <v>1.1244882680999999</v>
      </c>
      <c r="AI9" s="101">
        <v>0.68280506060000001</v>
      </c>
      <c r="AJ9" s="93">
        <v>456</v>
      </c>
      <c r="AK9" s="93">
        <v>6984</v>
      </c>
      <c r="AL9" s="107">
        <v>6.5353227099999994E-2</v>
      </c>
      <c r="AM9" s="94">
        <v>5.9415163600000001E-2</v>
      </c>
      <c r="AN9" s="94">
        <v>7.1884751999999996E-2</v>
      </c>
      <c r="AO9" s="94">
        <v>3.3849673000000002E-6</v>
      </c>
      <c r="AP9" s="96">
        <v>6.5292096199999997E-2</v>
      </c>
      <c r="AQ9" s="94">
        <v>5.9566138599999999E-2</v>
      </c>
      <c r="AR9" s="94">
        <v>7.1568477199999994E-2</v>
      </c>
      <c r="AS9" s="94">
        <v>0.79787681909999997</v>
      </c>
      <c r="AT9" s="94">
        <v>0.72538088499999998</v>
      </c>
      <c r="AU9" s="94">
        <v>0.87761813359999996</v>
      </c>
      <c r="AV9" s="93" t="s">
        <v>239</v>
      </c>
      <c r="AW9" s="94">
        <v>0.99888591240000002</v>
      </c>
      <c r="AX9" s="94">
        <v>0.90372157350000004</v>
      </c>
      <c r="AY9" s="94">
        <v>1.1040713149000001</v>
      </c>
      <c r="AZ9" s="101">
        <v>0.98259005210000006</v>
      </c>
      <c r="BA9" s="94" t="s">
        <v>240</v>
      </c>
      <c r="BB9" s="94">
        <v>0.76374519500000004</v>
      </c>
      <c r="BC9" s="94">
        <v>0.93793981839999996</v>
      </c>
      <c r="BD9" s="94">
        <v>0.61763326129999996</v>
      </c>
      <c r="BE9" s="94">
        <v>1.4243583661999999</v>
      </c>
      <c r="BF9" s="93" t="s">
        <v>237</v>
      </c>
      <c r="BG9" s="94">
        <v>0.23763600930000001</v>
      </c>
      <c r="BH9" s="94">
        <v>1.2918078215</v>
      </c>
      <c r="BI9" s="94">
        <v>0.844584271</v>
      </c>
      <c r="BJ9" s="94">
        <v>1.9758448091</v>
      </c>
      <c r="BK9" s="93">
        <v>1</v>
      </c>
      <c r="BL9" s="93">
        <v>2</v>
      </c>
      <c r="BM9" s="93">
        <v>3</v>
      </c>
      <c r="BN9" s="93" t="s">
        <v>28</v>
      </c>
      <c r="BO9" s="93" t="s">
        <v>28</v>
      </c>
      <c r="BP9" s="93" t="s">
        <v>28</v>
      </c>
      <c r="BQ9" s="93" t="s">
        <v>28</v>
      </c>
      <c r="BR9" s="94" t="s">
        <v>28</v>
      </c>
      <c r="BS9" s="94" t="s">
        <v>28</v>
      </c>
      <c r="BT9" s="94" t="s">
        <v>28</v>
      </c>
      <c r="BU9" s="94" t="s">
        <v>28</v>
      </c>
      <c r="BV9" s="105" t="s">
        <v>264</v>
      </c>
      <c r="BW9" s="106">
        <v>108.4</v>
      </c>
      <c r="BX9" s="106">
        <v>114.6</v>
      </c>
      <c r="BY9" s="106">
        <v>91.2</v>
      </c>
    </row>
    <row r="10" spans="1:77" x14ac:dyDescent="0.3">
      <c r="A10" t="s">
        <v>31</v>
      </c>
      <c r="B10" s="93">
        <v>423</v>
      </c>
      <c r="C10" s="93">
        <v>6270</v>
      </c>
      <c r="D10" s="107">
        <v>6.7483680599999998E-2</v>
      </c>
      <c r="E10" s="94">
        <v>6.1132668500000001E-2</v>
      </c>
      <c r="F10" s="94">
        <v>7.4494493100000003E-2</v>
      </c>
      <c r="G10" s="94">
        <v>1.5008024599999999E-2</v>
      </c>
      <c r="H10" s="96">
        <v>6.7464114800000002E-2</v>
      </c>
      <c r="I10" s="94">
        <v>6.13318396E-2</v>
      </c>
      <c r="J10" s="94">
        <v>7.42095267E-2</v>
      </c>
      <c r="K10" s="94">
        <v>0.88457042429999999</v>
      </c>
      <c r="L10" s="94">
        <v>0.80132188989999997</v>
      </c>
      <c r="M10" s="94">
        <v>0.97646756619999997</v>
      </c>
      <c r="N10" s="94" t="s">
        <v>28</v>
      </c>
      <c r="O10" s="94" t="s">
        <v>28</v>
      </c>
      <c r="P10" s="94" t="s">
        <v>28</v>
      </c>
      <c r="Q10" s="94" t="s">
        <v>28</v>
      </c>
      <c r="R10" s="101" t="s">
        <v>28</v>
      </c>
      <c r="S10" s="93">
        <v>460</v>
      </c>
      <c r="T10" s="93">
        <v>7236</v>
      </c>
      <c r="U10" s="107">
        <v>6.3656063200000002E-2</v>
      </c>
      <c r="V10" s="94">
        <v>5.7902386200000003E-2</v>
      </c>
      <c r="W10" s="94">
        <v>6.9981474700000004E-2</v>
      </c>
      <c r="X10" s="94">
        <v>7.5995151E-7</v>
      </c>
      <c r="Y10" s="96">
        <v>6.3571033700000001E-2</v>
      </c>
      <c r="Z10" s="94">
        <v>5.8019208099999997E-2</v>
      </c>
      <c r="AA10" s="94">
        <v>6.9654110399999997E-2</v>
      </c>
      <c r="AB10" s="94">
        <v>0.787385106</v>
      </c>
      <c r="AC10" s="94">
        <v>0.71621577300000006</v>
      </c>
      <c r="AD10" s="94">
        <v>0.8656264333</v>
      </c>
      <c r="AE10" s="93" t="s">
        <v>28</v>
      </c>
      <c r="AF10" s="94" t="s">
        <v>28</v>
      </c>
      <c r="AG10" s="94" t="s">
        <v>28</v>
      </c>
      <c r="AH10" s="94" t="s">
        <v>28</v>
      </c>
      <c r="AI10" s="101" t="s">
        <v>28</v>
      </c>
      <c r="AJ10" s="93">
        <v>559</v>
      </c>
      <c r="AK10" s="93">
        <v>8157</v>
      </c>
      <c r="AL10" s="107">
        <v>6.8568616299999996E-2</v>
      </c>
      <c r="AM10" s="94">
        <v>6.28712045E-2</v>
      </c>
      <c r="AN10" s="94">
        <v>7.4782329699999997E-2</v>
      </c>
      <c r="AO10" s="94">
        <v>5.9038500000000001E-5</v>
      </c>
      <c r="AP10" s="96">
        <v>6.8530096799999995E-2</v>
      </c>
      <c r="AQ10" s="94">
        <v>6.3078209400000002E-2</v>
      </c>
      <c r="AR10" s="94">
        <v>7.4453194200000003E-2</v>
      </c>
      <c r="AS10" s="94">
        <v>0.83713248549999997</v>
      </c>
      <c r="AT10" s="94">
        <v>0.76757459169999998</v>
      </c>
      <c r="AU10" s="94">
        <v>0.91299374129999999</v>
      </c>
      <c r="AV10" s="93" t="s">
        <v>28</v>
      </c>
      <c r="AW10" s="94" t="s">
        <v>28</v>
      </c>
      <c r="AX10" s="94" t="s">
        <v>28</v>
      </c>
      <c r="AY10" s="94" t="s">
        <v>28</v>
      </c>
      <c r="AZ10" s="101" t="s">
        <v>28</v>
      </c>
      <c r="BA10" s="94" t="s">
        <v>28</v>
      </c>
      <c r="BB10" s="94" t="s">
        <v>28</v>
      </c>
      <c r="BC10" s="94" t="s">
        <v>28</v>
      </c>
      <c r="BD10" s="94" t="s">
        <v>28</v>
      </c>
      <c r="BE10" s="94" t="s">
        <v>28</v>
      </c>
      <c r="BF10" s="93" t="s">
        <v>28</v>
      </c>
      <c r="BG10" s="94" t="s">
        <v>28</v>
      </c>
      <c r="BH10" s="94" t="s">
        <v>28</v>
      </c>
      <c r="BI10" s="94" t="s">
        <v>28</v>
      </c>
      <c r="BJ10" s="94" t="s">
        <v>28</v>
      </c>
      <c r="BK10" s="93" t="s">
        <v>28</v>
      </c>
      <c r="BL10" s="93">
        <v>2</v>
      </c>
      <c r="BM10" s="93">
        <v>3</v>
      </c>
      <c r="BN10" s="93" t="s">
        <v>28</v>
      </c>
      <c r="BO10" s="93" t="s">
        <v>28</v>
      </c>
      <c r="BP10" s="93" t="s">
        <v>28</v>
      </c>
      <c r="BQ10" s="93" t="s">
        <v>28</v>
      </c>
      <c r="BR10" s="94" t="s">
        <v>28</v>
      </c>
      <c r="BS10" s="94" t="s">
        <v>28</v>
      </c>
      <c r="BT10" s="94" t="s">
        <v>28</v>
      </c>
      <c r="BU10" s="94" t="s">
        <v>28</v>
      </c>
      <c r="BV10" s="105" t="s">
        <v>440</v>
      </c>
      <c r="BW10" s="106">
        <v>84.6</v>
      </c>
      <c r="BX10" s="106">
        <v>92</v>
      </c>
      <c r="BY10" s="106">
        <v>111.8</v>
      </c>
    </row>
    <row r="11" spans="1:77" x14ac:dyDescent="0.3">
      <c r="A11" t="s">
        <v>32</v>
      </c>
      <c r="B11" s="93">
        <v>381</v>
      </c>
      <c r="C11" s="93">
        <v>5709</v>
      </c>
      <c r="D11" s="107">
        <v>6.6896701500000003E-2</v>
      </c>
      <c r="E11" s="94">
        <v>6.0304308000000001E-2</v>
      </c>
      <c r="F11" s="94">
        <v>7.4209767400000001E-2</v>
      </c>
      <c r="G11" s="94">
        <v>1.30575169E-2</v>
      </c>
      <c r="H11" s="96">
        <v>6.6736731499999993E-2</v>
      </c>
      <c r="I11" s="94">
        <v>6.0361018099999997E-2</v>
      </c>
      <c r="J11" s="94">
        <v>7.3785888100000002E-2</v>
      </c>
      <c r="K11" s="94">
        <v>0.87687635119999996</v>
      </c>
      <c r="L11" s="94">
        <v>0.79046381030000001</v>
      </c>
      <c r="M11" s="94">
        <v>0.97273540589999996</v>
      </c>
      <c r="N11" s="94" t="s">
        <v>28</v>
      </c>
      <c r="O11" s="94" t="s">
        <v>28</v>
      </c>
      <c r="P11" s="94" t="s">
        <v>28</v>
      </c>
      <c r="Q11" s="94" t="s">
        <v>28</v>
      </c>
      <c r="R11" s="101" t="s">
        <v>28</v>
      </c>
      <c r="S11" s="93">
        <v>422</v>
      </c>
      <c r="T11" s="93">
        <v>5936</v>
      </c>
      <c r="U11" s="107">
        <v>7.1280922299999994E-2</v>
      </c>
      <c r="V11" s="94">
        <v>6.4589155800000006E-2</v>
      </c>
      <c r="W11" s="94">
        <v>7.8665990000000005E-2</v>
      </c>
      <c r="X11" s="94">
        <v>1.23091079E-2</v>
      </c>
      <c r="Y11" s="96">
        <v>7.1091644199999998E-2</v>
      </c>
      <c r="Z11" s="94">
        <v>6.4622345299999995E-2</v>
      </c>
      <c r="AA11" s="94">
        <v>7.8208580200000002E-2</v>
      </c>
      <c r="AB11" s="94">
        <v>0.88169977509999997</v>
      </c>
      <c r="AC11" s="94">
        <v>0.79892686980000005</v>
      </c>
      <c r="AD11" s="94">
        <v>0.97304837629999996</v>
      </c>
      <c r="AE11" s="93" t="s">
        <v>28</v>
      </c>
      <c r="AF11" s="94" t="s">
        <v>28</v>
      </c>
      <c r="AG11" s="94" t="s">
        <v>28</v>
      </c>
      <c r="AH11" s="94" t="s">
        <v>28</v>
      </c>
      <c r="AI11" s="101" t="s">
        <v>28</v>
      </c>
      <c r="AJ11" s="93">
        <v>431</v>
      </c>
      <c r="AK11" s="93">
        <v>6479</v>
      </c>
      <c r="AL11" s="107">
        <v>6.6699520100000007E-2</v>
      </c>
      <c r="AM11" s="94">
        <v>6.0489639800000002E-2</v>
      </c>
      <c r="AN11" s="94">
        <v>7.3546908199999997E-2</v>
      </c>
      <c r="AO11" s="94">
        <v>3.79432E-5</v>
      </c>
      <c r="AP11" s="96">
        <v>6.6522611499999995E-2</v>
      </c>
      <c r="AQ11" s="94">
        <v>6.05296767E-2</v>
      </c>
      <c r="AR11" s="94">
        <v>7.3108896000000007E-2</v>
      </c>
      <c r="AS11" s="94">
        <v>0.81431328309999995</v>
      </c>
      <c r="AT11" s="94">
        <v>0.73849882440000003</v>
      </c>
      <c r="AU11" s="94">
        <v>0.89791087140000003</v>
      </c>
      <c r="AV11" s="93" t="s">
        <v>28</v>
      </c>
      <c r="AW11" s="94" t="s">
        <v>28</v>
      </c>
      <c r="AX11" s="94" t="s">
        <v>28</v>
      </c>
      <c r="AY11" s="94" t="s">
        <v>28</v>
      </c>
      <c r="AZ11" s="101" t="s">
        <v>28</v>
      </c>
      <c r="BA11" s="94" t="s">
        <v>28</v>
      </c>
      <c r="BB11" s="94" t="s">
        <v>28</v>
      </c>
      <c r="BC11" s="94" t="s">
        <v>28</v>
      </c>
      <c r="BD11" s="94" t="s">
        <v>28</v>
      </c>
      <c r="BE11" s="94" t="s">
        <v>28</v>
      </c>
      <c r="BF11" s="93" t="s">
        <v>28</v>
      </c>
      <c r="BG11" s="94" t="s">
        <v>28</v>
      </c>
      <c r="BH11" s="94" t="s">
        <v>28</v>
      </c>
      <c r="BI11" s="94" t="s">
        <v>28</v>
      </c>
      <c r="BJ11" s="94" t="s">
        <v>28</v>
      </c>
      <c r="BK11" s="93" t="s">
        <v>28</v>
      </c>
      <c r="BL11" s="93" t="s">
        <v>28</v>
      </c>
      <c r="BM11" s="93">
        <v>3</v>
      </c>
      <c r="BN11" s="93" t="s">
        <v>28</v>
      </c>
      <c r="BO11" s="93" t="s">
        <v>28</v>
      </c>
      <c r="BP11" s="93" t="s">
        <v>28</v>
      </c>
      <c r="BQ11" s="93" t="s">
        <v>28</v>
      </c>
      <c r="BR11" s="94" t="s">
        <v>28</v>
      </c>
      <c r="BS11" s="94" t="s">
        <v>28</v>
      </c>
      <c r="BT11" s="94" t="s">
        <v>28</v>
      </c>
      <c r="BU11" s="94" t="s">
        <v>28</v>
      </c>
      <c r="BV11" s="105">
        <v>3</v>
      </c>
      <c r="BW11" s="106">
        <v>76.2</v>
      </c>
      <c r="BX11" s="106">
        <v>84.4</v>
      </c>
      <c r="BY11" s="106">
        <v>86.2</v>
      </c>
    </row>
    <row r="12" spans="1:77" x14ac:dyDescent="0.3">
      <c r="A12" t="s">
        <v>33</v>
      </c>
      <c r="B12" s="93">
        <v>424</v>
      </c>
      <c r="C12" s="93">
        <v>6698</v>
      </c>
      <c r="D12" s="107">
        <v>6.3384434000000003E-2</v>
      </c>
      <c r="E12" s="94">
        <v>5.74273202E-2</v>
      </c>
      <c r="F12" s="94">
        <v>6.9959497800000006E-2</v>
      </c>
      <c r="G12" s="94">
        <v>2.3311769999999999E-4</v>
      </c>
      <c r="H12" s="96">
        <v>6.3302478400000001E-2</v>
      </c>
      <c r="I12" s="94">
        <v>5.75549541E-2</v>
      </c>
      <c r="J12" s="94">
        <v>6.9623958999999999E-2</v>
      </c>
      <c r="K12" s="94">
        <v>0.83083784390000004</v>
      </c>
      <c r="L12" s="94">
        <v>0.75275249519999998</v>
      </c>
      <c r="M12" s="94">
        <v>0.9170232277</v>
      </c>
      <c r="N12" s="94" t="s">
        <v>28</v>
      </c>
      <c r="O12" s="94" t="s">
        <v>28</v>
      </c>
      <c r="P12" s="94" t="s">
        <v>28</v>
      </c>
      <c r="Q12" s="94" t="s">
        <v>28</v>
      </c>
      <c r="R12" s="101" t="s">
        <v>28</v>
      </c>
      <c r="S12" s="93">
        <v>394</v>
      </c>
      <c r="T12" s="93">
        <v>6745</v>
      </c>
      <c r="U12" s="107">
        <v>5.85929403E-2</v>
      </c>
      <c r="V12" s="94">
        <v>5.2920939100000002E-2</v>
      </c>
      <c r="W12" s="94">
        <v>6.4872859699999993E-2</v>
      </c>
      <c r="X12" s="94">
        <v>5.7550740000000001E-10</v>
      </c>
      <c r="Y12" s="96">
        <v>5.8413639699999999E-2</v>
      </c>
      <c r="Z12" s="94">
        <v>5.2921403499999999E-2</v>
      </c>
      <c r="AA12" s="94">
        <v>6.4475865699999996E-2</v>
      </c>
      <c r="AB12" s="94">
        <v>0.72475748969999998</v>
      </c>
      <c r="AC12" s="94">
        <v>0.65459843360000003</v>
      </c>
      <c r="AD12" s="94">
        <v>0.80243610720000003</v>
      </c>
      <c r="AE12" s="93" t="s">
        <v>28</v>
      </c>
      <c r="AF12" s="94" t="s">
        <v>28</v>
      </c>
      <c r="AG12" s="94" t="s">
        <v>28</v>
      </c>
      <c r="AH12" s="94" t="s">
        <v>28</v>
      </c>
      <c r="AI12" s="101" t="s">
        <v>28</v>
      </c>
      <c r="AJ12" s="93">
        <v>403</v>
      </c>
      <c r="AK12" s="93">
        <v>6411</v>
      </c>
      <c r="AL12" s="107">
        <v>6.2998465899999995E-2</v>
      </c>
      <c r="AM12" s="94">
        <v>5.6956288600000002E-2</v>
      </c>
      <c r="AN12" s="94">
        <v>6.9681624400000003E-2</v>
      </c>
      <c r="AO12" s="94">
        <v>3.3485128E-7</v>
      </c>
      <c r="AP12" s="96">
        <v>6.2860708200000004E-2</v>
      </c>
      <c r="AQ12" s="94">
        <v>5.7013525900000001E-2</v>
      </c>
      <c r="AR12" s="94">
        <v>6.9307564599999996E-2</v>
      </c>
      <c r="AS12" s="94">
        <v>0.76912828580000003</v>
      </c>
      <c r="AT12" s="94">
        <v>0.69536125940000004</v>
      </c>
      <c r="AU12" s="94">
        <v>0.8507208476</v>
      </c>
      <c r="AV12" s="93" t="s">
        <v>28</v>
      </c>
      <c r="AW12" s="94" t="s">
        <v>28</v>
      </c>
      <c r="AX12" s="94" t="s">
        <v>28</v>
      </c>
      <c r="AY12" s="94" t="s">
        <v>28</v>
      </c>
      <c r="AZ12" s="101" t="s">
        <v>28</v>
      </c>
      <c r="BA12" s="94" t="s">
        <v>28</v>
      </c>
      <c r="BB12" s="94" t="s">
        <v>28</v>
      </c>
      <c r="BC12" s="94" t="s">
        <v>28</v>
      </c>
      <c r="BD12" s="94" t="s">
        <v>28</v>
      </c>
      <c r="BE12" s="94" t="s">
        <v>28</v>
      </c>
      <c r="BF12" s="93" t="s">
        <v>28</v>
      </c>
      <c r="BG12" s="94" t="s">
        <v>28</v>
      </c>
      <c r="BH12" s="94" t="s">
        <v>28</v>
      </c>
      <c r="BI12" s="94" t="s">
        <v>28</v>
      </c>
      <c r="BJ12" s="94" t="s">
        <v>28</v>
      </c>
      <c r="BK12" s="93">
        <v>1</v>
      </c>
      <c r="BL12" s="93">
        <v>2</v>
      </c>
      <c r="BM12" s="93">
        <v>3</v>
      </c>
      <c r="BN12" s="93" t="s">
        <v>28</v>
      </c>
      <c r="BO12" s="93" t="s">
        <v>28</v>
      </c>
      <c r="BP12" s="93" t="s">
        <v>28</v>
      </c>
      <c r="BQ12" s="93" t="s">
        <v>28</v>
      </c>
      <c r="BR12" s="94" t="s">
        <v>28</v>
      </c>
      <c r="BS12" s="94" t="s">
        <v>28</v>
      </c>
      <c r="BT12" s="94" t="s">
        <v>28</v>
      </c>
      <c r="BU12" s="94" t="s">
        <v>28</v>
      </c>
      <c r="BV12" s="105" t="s">
        <v>264</v>
      </c>
      <c r="BW12" s="106">
        <v>84.8</v>
      </c>
      <c r="BX12" s="106">
        <v>78.8</v>
      </c>
      <c r="BY12" s="106">
        <v>80.599999999999994</v>
      </c>
    </row>
    <row r="13" spans="1:77" x14ac:dyDescent="0.3">
      <c r="A13" t="s">
        <v>41</v>
      </c>
      <c r="B13" s="93">
        <v>310</v>
      </c>
      <c r="C13" s="93">
        <v>5602</v>
      </c>
      <c r="D13" s="107">
        <v>5.5471365299999999E-2</v>
      </c>
      <c r="E13" s="94">
        <v>4.9477310900000002E-2</v>
      </c>
      <c r="F13" s="94">
        <v>6.2191584699999997E-2</v>
      </c>
      <c r="G13" s="94">
        <v>4.7101048999999998E-8</v>
      </c>
      <c r="H13" s="96">
        <v>5.5337379499999999E-2</v>
      </c>
      <c r="I13" s="94">
        <v>4.9507795700000003E-2</v>
      </c>
      <c r="J13" s="94">
        <v>6.1853401600000003E-2</v>
      </c>
      <c r="K13" s="94">
        <v>0.72711400280000005</v>
      </c>
      <c r="L13" s="94">
        <v>0.64854444030000002</v>
      </c>
      <c r="M13" s="94">
        <v>0.81520207440000003</v>
      </c>
      <c r="N13" s="94" t="s">
        <v>28</v>
      </c>
      <c r="O13" s="94" t="s">
        <v>28</v>
      </c>
      <c r="P13" s="94" t="s">
        <v>28</v>
      </c>
      <c r="Q13" s="94" t="s">
        <v>28</v>
      </c>
      <c r="R13" s="101" t="s">
        <v>28</v>
      </c>
      <c r="S13" s="93">
        <v>388</v>
      </c>
      <c r="T13" s="93">
        <v>5775</v>
      </c>
      <c r="U13" s="107">
        <v>6.73383023E-2</v>
      </c>
      <c r="V13" s="94">
        <v>6.0774730800000003E-2</v>
      </c>
      <c r="W13" s="94">
        <v>7.4610728599999995E-2</v>
      </c>
      <c r="X13" s="94">
        <v>4.7653460000000002E-4</v>
      </c>
      <c r="Y13" s="96">
        <v>6.7186147200000004E-2</v>
      </c>
      <c r="Z13" s="94">
        <v>6.0822816299999999E-2</v>
      </c>
      <c r="AA13" s="94">
        <v>7.4215214700000004E-2</v>
      </c>
      <c r="AB13" s="94">
        <v>0.832932067</v>
      </c>
      <c r="AC13" s="94">
        <v>0.75174485359999998</v>
      </c>
      <c r="AD13" s="94">
        <v>0.92288736650000003</v>
      </c>
      <c r="AE13" s="93" t="s">
        <v>28</v>
      </c>
      <c r="AF13" s="94" t="s">
        <v>28</v>
      </c>
      <c r="AG13" s="94" t="s">
        <v>28</v>
      </c>
      <c r="AH13" s="94" t="s">
        <v>28</v>
      </c>
      <c r="AI13" s="101" t="s">
        <v>28</v>
      </c>
      <c r="AJ13" s="93">
        <v>385</v>
      </c>
      <c r="AK13" s="93">
        <v>5665</v>
      </c>
      <c r="AL13" s="107">
        <v>6.8067308199999996E-2</v>
      </c>
      <c r="AM13" s="94">
        <v>6.1404709100000003E-2</v>
      </c>
      <c r="AN13" s="94">
        <v>7.5452819700000007E-2</v>
      </c>
      <c r="AO13" s="94">
        <v>4.2818590000000002E-4</v>
      </c>
      <c r="AP13" s="96">
        <v>6.7961165000000004E-2</v>
      </c>
      <c r="AQ13" s="94">
        <v>6.1500630399999999E-2</v>
      </c>
      <c r="AR13" s="94">
        <v>7.5100367599999995E-2</v>
      </c>
      <c r="AS13" s="94">
        <v>0.83101217350000001</v>
      </c>
      <c r="AT13" s="94">
        <v>0.74967061469999996</v>
      </c>
      <c r="AU13" s="94">
        <v>0.92117954059999996</v>
      </c>
      <c r="AV13" s="93" t="s">
        <v>28</v>
      </c>
      <c r="AW13" s="94" t="s">
        <v>28</v>
      </c>
      <c r="AX13" s="94" t="s">
        <v>28</v>
      </c>
      <c r="AY13" s="94" t="s">
        <v>28</v>
      </c>
      <c r="AZ13" s="101" t="s">
        <v>28</v>
      </c>
      <c r="BA13" s="94" t="s">
        <v>28</v>
      </c>
      <c r="BB13" s="94" t="s">
        <v>28</v>
      </c>
      <c r="BC13" s="94" t="s">
        <v>28</v>
      </c>
      <c r="BD13" s="94" t="s">
        <v>28</v>
      </c>
      <c r="BE13" s="94" t="s">
        <v>28</v>
      </c>
      <c r="BF13" s="93" t="s">
        <v>28</v>
      </c>
      <c r="BG13" s="94" t="s">
        <v>28</v>
      </c>
      <c r="BH13" s="94" t="s">
        <v>28</v>
      </c>
      <c r="BI13" s="94" t="s">
        <v>28</v>
      </c>
      <c r="BJ13" s="94" t="s">
        <v>28</v>
      </c>
      <c r="BK13" s="93">
        <v>1</v>
      </c>
      <c r="BL13" s="93">
        <v>2</v>
      </c>
      <c r="BM13" s="93">
        <v>3</v>
      </c>
      <c r="BN13" s="93" t="s">
        <v>28</v>
      </c>
      <c r="BO13" s="93" t="s">
        <v>28</v>
      </c>
      <c r="BP13" s="93" t="s">
        <v>28</v>
      </c>
      <c r="BQ13" s="93" t="s">
        <v>28</v>
      </c>
      <c r="BR13" s="94" t="s">
        <v>28</v>
      </c>
      <c r="BS13" s="94" t="s">
        <v>28</v>
      </c>
      <c r="BT13" s="94" t="s">
        <v>28</v>
      </c>
      <c r="BU13" s="94" t="s">
        <v>28</v>
      </c>
      <c r="BV13" s="105" t="s">
        <v>264</v>
      </c>
      <c r="BW13" s="106">
        <v>62</v>
      </c>
      <c r="BX13" s="106">
        <v>77.599999999999994</v>
      </c>
      <c r="BY13" s="106">
        <v>77</v>
      </c>
    </row>
    <row r="14" spans="1:77" x14ac:dyDescent="0.3">
      <c r="A14" t="s">
        <v>42</v>
      </c>
      <c r="B14" s="93">
        <v>1031</v>
      </c>
      <c r="C14" s="93">
        <v>10457</v>
      </c>
      <c r="D14" s="107">
        <v>9.8551230700000006E-2</v>
      </c>
      <c r="E14" s="94">
        <v>9.22196126E-2</v>
      </c>
      <c r="F14" s="94">
        <v>0.10531756539999999</v>
      </c>
      <c r="G14" s="94">
        <v>4.1191420000000002E-14</v>
      </c>
      <c r="H14" s="96">
        <v>9.8594243100000006E-2</v>
      </c>
      <c r="I14" s="94">
        <v>9.2755989699999999E-2</v>
      </c>
      <c r="J14" s="94">
        <v>0.1047999682</v>
      </c>
      <c r="K14" s="94">
        <v>1.2918012648999999</v>
      </c>
      <c r="L14" s="94">
        <v>1.2088069454999999</v>
      </c>
      <c r="M14" s="94">
        <v>1.3804938118000001</v>
      </c>
      <c r="N14" s="94" t="s">
        <v>43</v>
      </c>
      <c r="O14" s="94">
        <v>0.7955001679</v>
      </c>
      <c r="P14" s="94">
        <v>0.73199787500000002</v>
      </c>
      <c r="Q14" s="94">
        <v>0.86451141279999999</v>
      </c>
      <c r="R14" s="101">
        <v>7.0475839E-8</v>
      </c>
      <c r="S14" s="93">
        <v>1064</v>
      </c>
      <c r="T14" s="93">
        <v>10862</v>
      </c>
      <c r="U14" s="107">
        <v>9.7920291399999998E-2</v>
      </c>
      <c r="V14" s="94">
        <v>9.1757710300000003E-2</v>
      </c>
      <c r="W14" s="94">
        <v>0.1044967604</v>
      </c>
      <c r="X14" s="94">
        <v>7.5677473999999992E-9</v>
      </c>
      <c r="Y14" s="96">
        <v>9.7956177500000005E-2</v>
      </c>
      <c r="Z14" s="94">
        <v>9.2243669700000003E-2</v>
      </c>
      <c r="AA14" s="94">
        <v>0.1040224521</v>
      </c>
      <c r="AB14" s="94">
        <v>1.2112118661</v>
      </c>
      <c r="AC14" s="94">
        <v>1.1349846488999999</v>
      </c>
      <c r="AD14" s="94">
        <v>1.2925586139</v>
      </c>
      <c r="AE14" s="93" t="s">
        <v>47</v>
      </c>
      <c r="AF14" s="94">
        <v>0.89989323720000003</v>
      </c>
      <c r="AG14" s="94">
        <v>0.83448263730000005</v>
      </c>
      <c r="AH14" s="94">
        <v>0.97043102189999997</v>
      </c>
      <c r="AI14" s="101">
        <v>6.1529810000000001E-3</v>
      </c>
      <c r="AJ14" s="93">
        <v>961</v>
      </c>
      <c r="AK14" s="93">
        <v>9543</v>
      </c>
      <c r="AL14" s="107">
        <v>0.1006089692</v>
      </c>
      <c r="AM14" s="94">
        <v>9.3990437800000007E-2</v>
      </c>
      <c r="AN14" s="94">
        <v>0.1076935582</v>
      </c>
      <c r="AO14" s="94">
        <v>3.165765E-9</v>
      </c>
      <c r="AP14" s="96">
        <v>0.10070208529999999</v>
      </c>
      <c r="AQ14" s="94">
        <v>9.4532327200000002E-2</v>
      </c>
      <c r="AR14" s="94">
        <v>0.10727451960000001</v>
      </c>
      <c r="AS14" s="94">
        <v>1.2283029896</v>
      </c>
      <c r="AT14" s="94">
        <v>1.1474994392</v>
      </c>
      <c r="AU14" s="94">
        <v>1.3147964893999999</v>
      </c>
      <c r="AV14" s="93" t="s">
        <v>241</v>
      </c>
      <c r="AW14" s="94">
        <v>0.87979849499999996</v>
      </c>
      <c r="AX14" s="94">
        <v>0.81368336230000005</v>
      </c>
      <c r="AY14" s="94">
        <v>0.95128575510000002</v>
      </c>
      <c r="AZ14" s="101">
        <v>1.3139751E-3</v>
      </c>
      <c r="BA14" s="94" t="s">
        <v>242</v>
      </c>
      <c r="BB14" s="94">
        <v>0.68298008470000005</v>
      </c>
      <c r="BC14" s="94">
        <v>0.93449434990000002</v>
      </c>
      <c r="BD14" s="94">
        <v>0.67510351410000002</v>
      </c>
      <c r="BE14" s="94">
        <v>1.2935493176999999</v>
      </c>
      <c r="BF14" s="93" t="s">
        <v>238</v>
      </c>
      <c r="BG14" s="94">
        <v>3.09166523E-2</v>
      </c>
      <c r="BH14" s="94">
        <v>1.4476118760000001</v>
      </c>
      <c r="BI14" s="94">
        <v>1.0345524138</v>
      </c>
      <c r="BJ14" s="94">
        <v>2.0255910823000001</v>
      </c>
      <c r="BK14" s="93">
        <v>1</v>
      </c>
      <c r="BL14" s="93">
        <v>2</v>
      </c>
      <c r="BM14" s="93">
        <v>3</v>
      </c>
      <c r="BN14" s="93" t="s">
        <v>266</v>
      </c>
      <c r="BO14" s="93" t="s">
        <v>266</v>
      </c>
      <c r="BP14" s="93" t="s">
        <v>266</v>
      </c>
      <c r="BQ14" s="93" t="s">
        <v>227</v>
      </c>
      <c r="BR14" s="94" t="s">
        <v>28</v>
      </c>
      <c r="BS14" s="94" t="s">
        <v>28</v>
      </c>
      <c r="BT14" s="94" t="s">
        <v>28</v>
      </c>
      <c r="BU14" s="94" t="s">
        <v>28</v>
      </c>
      <c r="BV14" s="105" t="s">
        <v>264</v>
      </c>
      <c r="BW14" s="106">
        <v>206.2</v>
      </c>
      <c r="BX14" s="106">
        <v>212.8</v>
      </c>
      <c r="BY14" s="106">
        <v>192.2</v>
      </c>
    </row>
    <row r="15" spans="1:77" x14ac:dyDescent="0.3">
      <c r="A15" t="s">
        <v>34</v>
      </c>
      <c r="B15" s="93">
        <v>772</v>
      </c>
      <c r="C15" s="93">
        <v>8636</v>
      </c>
      <c r="D15" s="107">
        <v>8.9437710399999995E-2</v>
      </c>
      <c r="E15" s="94">
        <v>8.2958474099999999E-2</v>
      </c>
      <c r="F15" s="94">
        <v>9.6422989099999995E-2</v>
      </c>
      <c r="G15" s="94">
        <v>3.4124100000000001E-5</v>
      </c>
      <c r="H15" s="96">
        <v>8.9393237599999995E-2</v>
      </c>
      <c r="I15" s="94">
        <v>8.3304651699999996E-2</v>
      </c>
      <c r="J15" s="94">
        <v>9.5926827300000003E-2</v>
      </c>
      <c r="K15" s="94">
        <v>1.1723420056</v>
      </c>
      <c r="L15" s="94">
        <v>1.0874127197000001</v>
      </c>
      <c r="M15" s="94">
        <v>1.2639044525000001</v>
      </c>
      <c r="N15" s="94" t="s">
        <v>28</v>
      </c>
      <c r="O15" s="94" t="s">
        <v>28</v>
      </c>
      <c r="P15" s="94" t="s">
        <v>28</v>
      </c>
      <c r="Q15" s="94" t="s">
        <v>28</v>
      </c>
      <c r="R15" s="94" t="s">
        <v>28</v>
      </c>
      <c r="S15" s="93">
        <v>917</v>
      </c>
      <c r="T15" s="93">
        <v>9179</v>
      </c>
      <c r="U15" s="107">
        <v>9.9905207199999999E-2</v>
      </c>
      <c r="V15" s="94">
        <v>9.3215446499999993E-2</v>
      </c>
      <c r="W15" s="94">
        <v>0.1070750696</v>
      </c>
      <c r="X15" s="94">
        <v>2.1461191000000002E-9</v>
      </c>
      <c r="Y15" s="96">
        <v>9.9901950099999998E-2</v>
      </c>
      <c r="Z15" s="94">
        <v>9.3640735099999997E-2</v>
      </c>
      <c r="AA15" s="94">
        <v>0.1065818164</v>
      </c>
      <c r="AB15" s="94">
        <v>1.2357640147</v>
      </c>
      <c r="AC15" s="94">
        <v>1.1530159203999999</v>
      </c>
      <c r="AD15" s="94">
        <v>1.3244506628999999</v>
      </c>
      <c r="AE15" s="93" t="s">
        <v>28</v>
      </c>
      <c r="AF15" s="93" t="s">
        <v>28</v>
      </c>
      <c r="AG15" s="93" t="s">
        <v>28</v>
      </c>
      <c r="AH15" s="93" t="s">
        <v>28</v>
      </c>
      <c r="AI15" s="93" t="s">
        <v>28</v>
      </c>
      <c r="AJ15" s="93">
        <v>824</v>
      </c>
      <c r="AK15" s="93">
        <v>8515</v>
      </c>
      <c r="AL15" s="107">
        <v>9.6657691800000001E-2</v>
      </c>
      <c r="AM15" s="94">
        <v>8.9873643500000003E-2</v>
      </c>
      <c r="AN15" s="94">
        <v>0.10395382929999999</v>
      </c>
      <c r="AO15" s="94">
        <v>8.2232335999999994E-6</v>
      </c>
      <c r="AP15" s="96">
        <v>9.6770405200000006E-2</v>
      </c>
      <c r="AQ15" s="94">
        <v>9.0383581899999996E-2</v>
      </c>
      <c r="AR15" s="94">
        <v>0.1036085439</v>
      </c>
      <c r="AS15" s="94">
        <v>1.1800630981</v>
      </c>
      <c r="AT15" s="94">
        <v>1.0972388035</v>
      </c>
      <c r="AU15" s="94">
        <v>1.2691393258999999</v>
      </c>
      <c r="AV15" s="93" t="s">
        <v>28</v>
      </c>
      <c r="AW15" s="93" t="s">
        <v>28</v>
      </c>
      <c r="AX15" s="93" t="s">
        <v>28</v>
      </c>
      <c r="AY15" s="93" t="s">
        <v>28</v>
      </c>
      <c r="AZ15" s="93" t="s">
        <v>28</v>
      </c>
      <c r="BA15" s="93" t="s">
        <v>28</v>
      </c>
      <c r="BB15" s="93" t="s">
        <v>28</v>
      </c>
      <c r="BC15" s="93" t="s">
        <v>28</v>
      </c>
      <c r="BD15" s="93" t="s">
        <v>28</v>
      </c>
      <c r="BE15" s="93" t="s">
        <v>28</v>
      </c>
      <c r="BF15" s="93" t="s">
        <v>28</v>
      </c>
      <c r="BG15" s="93" t="s">
        <v>28</v>
      </c>
      <c r="BH15" s="93" t="s">
        <v>28</v>
      </c>
      <c r="BI15" s="93" t="s">
        <v>28</v>
      </c>
      <c r="BJ15" s="93" t="s">
        <v>28</v>
      </c>
      <c r="BK15" s="93">
        <v>1</v>
      </c>
      <c r="BL15" s="93">
        <v>2</v>
      </c>
      <c r="BM15" s="93">
        <v>3</v>
      </c>
      <c r="BN15" s="93" t="s">
        <v>28</v>
      </c>
      <c r="BO15" s="93" t="s">
        <v>28</v>
      </c>
      <c r="BP15" s="93" t="s">
        <v>28</v>
      </c>
      <c r="BQ15" s="93" t="s">
        <v>28</v>
      </c>
      <c r="BR15" s="94" t="s">
        <v>28</v>
      </c>
      <c r="BS15" s="94" t="s">
        <v>28</v>
      </c>
      <c r="BT15" s="94" t="s">
        <v>28</v>
      </c>
      <c r="BU15" s="94" t="s">
        <v>28</v>
      </c>
      <c r="BV15" s="105" t="s">
        <v>264</v>
      </c>
      <c r="BW15" s="106">
        <v>154.4</v>
      </c>
      <c r="BX15" s="106">
        <v>183.4</v>
      </c>
      <c r="BY15" s="106">
        <v>164.8</v>
      </c>
    </row>
    <row r="16" spans="1:77" x14ac:dyDescent="0.3">
      <c r="A16" t="s">
        <v>35</v>
      </c>
      <c r="B16" s="93">
        <v>692</v>
      </c>
      <c r="C16" s="93">
        <v>8113</v>
      </c>
      <c r="D16" s="107">
        <v>8.5430441900000001E-2</v>
      </c>
      <c r="E16" s="94">
        <v>7.8943311599999996E-2</v>
      </c>
      <c r="F16" s="94">
        <v>9.2450649199999999E-2</v>
      </c>
      <c r="G16" s="94">
        <v>4.9768427000000002E-3</v>
      </c>
      <c r="H16" s="96">
        <v>8.5295205200000002E-2</v>
      </c>
      <c r="I16" s="94">
        <v>7.9171120400000003E-2</v>
      </c>
      <c r="J16" s="94">
        <v>9.1893003400000006E-2</v>
      </c>
      <c r="K16" s="94">
        <v>1.1198150659999999</v>
      </c>
      <c r="L16" s="94">
        <v>1.0347823058000001</v>
      </c>
      <c r="M16" s="94">
        <v>1.2118353542</v>
      </c>
      <c r="N16" s="94" t="s">
        <v>28</v>
      </c>
      <c r="O16" s="93" t="s">
        <v>28</v>
      </c>
      <c r="P16" s="93" t="s">
        <v>28</v>
      </c>
      <c r="Q16" s="93" t="s">
        <v>28</v>
      </c>
      <c r="R16" s="93" t="s">
        <v>28</v>
      </c>
      <c r="S16" s="93">
        <v>724</v>
      </c>
      <c r="T16" s="93">
        <v>8128</v>
      </c>
      <c r="U16" s="107">
        <v>8.9161379200000002E-2</v>
      </c>
      <c r="V16" s="94">
        <v>8.2555376499999999E-2</v>
      </c>
      <c r="W16" s="94">
        <v>9.6295987900000005E-2</v>
      </c>
      <c r="X16" s="94">
        <v>1.26654149E-2</v>
      </c>
      <c r="Y16" s="96">
        <v>8.9074803100000002E-2</v>
      </c>
      <c r="Z16" s="94">
        <v>8.2817137400000004E-2</v>
      </c>
      <c r="AA16" s="94">
        <v>9.5805298299999994E-2</v>
      </c>
      <c r="AB16" s="94">
        <v>1.1028696802</v>
      </c>
      <c r="AC16" s="94">
        <v>1.0211576194</v>
      </c>
      <c r="AD16" s="94">
        <v>1.1911202621999999</v>
      </c>
      <c r="AE16" s="93" t="s">
        <v>28</v>
      </c>
      <c r="AF16" s="93" t="s">
        <v>28</v>
      </c>
      <c r="AG16" s="93" t="s">
        <v>28</v>
      </c>
      <c r="AH16" s="93" t="s">
        <v>28</v>
      </c>
      <c r="AI16" s="93" t="s">
        <v>28</v>
      </c>
      <c r="AJ16" s="93">
        <v>725</v>
      </c>
      <c r="AK16" s="93">
        <v>7783</v>
      </c>
      <c r="AL16" s="107">
        <v>9.3066673399999994E-2</v>
      </c>
      <c r="AM16" s="94">
        <v>8.6165316500000005E-2</v>
      </c>
      <c r="AN16" s="94">
        <v>0.10052079009999999</v>
      </c>
      <c r="AO16" s="94">
        <v>1.1595257E-3</v>
      </c>
      <c r="AP16" s="96">
        <v>9.3151740999999996E-2</v>
      </c>
      <c r="AQ16" s="94">
        <v>8.6612015400000006E-2</v>
      </c>
      <c r="AR16" s="94">
        <v>0.100185255</v>
      </c>
      <c r="AS16" s="94">
        <v>1.1362214928000001</v>
      </c>
      <c r="AT16" s="94">
        <v>1.0519650161</v>
      </c>
      <c r="AU16" s="94">
        <v>1.2272264390000001</v>
      </c>
      <c r="AV16" s="93" t="s">
        <v>28</v>
      </c>
      <c r="AW16" s="93" t="s">
        <v>28</v>
      </c>
      <c r="AX16" s="93" t="s">
        <v>28</v>
      </c>
      <c r="AY16" s="93" t="s">
        <v>28</v>
      </c>
      <c r="AZ16" s="93" t="s">
        <v>28</v>
      </c>
      <c r="BA16" s="93" t="s">
        <v>28</v>
      </c>
      <c r="BB16" s="93" t="s">
        <v>28</v>
      </c>
      <c r="BC16" s="93" t="s">
        <v>28</v>
      </c>
      <c r="BD16" s="93" t="s">
        <v>28</v>
      </c>
      <c r="BE16" s="93" t="s">
        <v>28</v>
      </c>
      <c r="BF16" s="93" t="s">
        <v>28</v>
      </c>
      <c r="BG16" s="93" t="s">
        <v>28</v>
      </c>
      <c r="BH16" s="93" t="s">
        <v>28</v>
      </c>
      <c r="BI16" s="93" t="s">
        <v>28</v>
      </c>
      <c r="BJ16" s="93" t="s">
        <v>28</v>
      </c>
      <c r="BK16" s="93">
        <v>1</v>
      </c>
      <c r="BL16" s="93" t="s">
        <v>28</v>
      </c>
      <c r="BM16" s="93">
        <v>3</v>
      </c>
      <c r="BN16" s="93" t="s">
        <v>28</v>
      </c>
      <c r="BO16" s="93" t="s">
        <v>28</v>
      </c>
      <c r="BP16" s="93" t="s">
        <v>28</v>
      </c>
      <c r="BQ16" s="93" t="s">
        <v>28</v>
      </c>
      <c r="BR16" s="94" t="s">
        <v>28</v>
      </c>
      <c r="BS16" s="94" t="s">
        <v>28</v>
      </c>
      <c r="BT16" s="94" t="s">
        <v>28</v>
      </c>
      <c r="BU16" s="94" t="s">
        <v>28</v>
      </c>
      <c r="BV16" s="105" t="s">
        <v>463</v>
      </c>
      <c r="BW16" s="106">
        <v>138.4</v>
      </c>
      <c r="BX16" s="106">
        <v>144.80000000000001</v>
      </c>
      <c r="BY16" s="106">
        <v>145</v>
      </c>
    </row>
    <row r="17" spans="1:77" x14ac:dyDescent="0.3">
      <c r="A17" t="s">
        <v>36</v>
      </c>
      <c r="B17" s="93">
        <v>626</v>
      </c>
      <c r="C17" s="93">
        <v>7246</v>
      </c>
      <c r="D17" s="107">
        <v>8.6515842800000006E-2</v>
      </c>
      <c r="E17" s="94">
        <v>7.9650662499999997E-2</v>
      </c>
      <c r="F17" s="94">
        <v>9.3972740599999993E-2</v>
      </c>
      <c r="G17" s="94">
        <v>2.8639769000000002E-3</v>
      </c>
      <c r="H17" s="96">
        <v>8.6392492400000007E-2</v>
      </c>
      <c r="I17" s="94">
        <v>7.9883143700000006E-2</v>
      </c>
      <c r="J17" s="94">
        <v>9.3432261200000005E-2</v>
      </c>
      <c r="K17" s="94">
        <v>1.1340424089000001</v>
      </c>
      <c r="L17" s="94">
        <v>1.0440542019000001</v>
      </c>
      <c r="M17" s="94">
        <v>1.2317868008999999</v>
      </c>
      <c r="N17" s="94" t="s">
        <v>28</v>
      </c>
      <c r="O17" s="93" t="s">
        <v>28</v>
      </c>
      <c r="P17" s="93" t="s">
        <v>28</v>
      </c>
      <c r="Q17" s="93" t="s">
        <v>28</v>
      </c>
      <c r="R17" s="93" t="s">
        <v>28</v>
      </c>
      <c r="S17" s="93">
        <v>743</v>
      </c>
      <c r="T17" s="93">
        <v>7821</v>
      </c>
      <c r="U17" s="107">
        <v>9.5104224500000001E-2</v>
      </c>
      <c r="V17" s="94">
        <v>8.8132048500000004E-2</v>
      </c>
      <c r="W17" s="94">
        <v>0.10262797329999999</v>
      </c>
      <c r="X17" s="94">
        <v>2.8940799999999999E-5</v>
      </c>
      <c r="Y17" s="96">
        <v>9.5000639299999995E-2</v>
      </c>
      <c r="Z17" s="94">
        <v>8.8409507600000006E-2</v>
      </c>
      <c r="AA17" s="94">
        <v>0.10208315499999999</v>
      </c>
      <c r="AB17" s="94">
        <v>1.1763789057</v>
      </c>
      <c r="AC17" s="94">
        <v>1.0901375131</v>
      </c>
      <c r="AD17" s="94">
        <v>1.2694429035000001</v>
      </c>
      <c r="AE17" s="93" t="s">
        <v>28</v>
      </c>
      <c r="AF17" s="93" t="s">
        <v>28</v>
      </c>
      <c r="AG17" s="93" t="s">
        <v>28</v>
      </c>
      <c r="AH17" s="93" t="s">
        <v>28</v>
      </c>
      <c r="AI17" s="93" t="s">
        <v>28</v>
      </c>
      <c r="AJ17" s="93">
        <v>783</v>
      </c>
      <c r="AK17" s="93">
        <v>8165</v>
      </c>
      <c r="AL17" s="107">
        <v>9.58264333E-2</v>
      </c>
      <c r="AM17" s="94">
        <v>8.8946066700000007E-2</v>
      </c>
      <c r="AN17" s="94">
        <v>0.10323902629999999</v>
      </c>
      <c r="AO17" s="94">
        <v>3.6576299999999997E-5</v>
      </c>
      <c r="AP17" s="96">
        <v>9.5897121900000007E-2</v>
      </c>
      <c r="AQ17" s="94">
        <v>8.9410003399999993E-2</v>
      </c>
      <c r="AR17" s="94">
        <v>0.1028549114</v>
      </c>
      <c r="AS17" s="94">
        <v>1.1699145265999999</v>
      </c>
      <c r="AT17" s="94">
        <v>1.0859143133</v>
      </c>
      <c r="AU17" s="94">
        <v>1.2604125232000001</v>
      </c>
      <c r="AV17" s="93" t="s">
        <v>28</v>
      </c>
      <c r="AW17" s="93" t="s">
        <v>28</v>
      </c>
      <c r="AX17" s="93" t="s">
        <v>28</v>
      </c>
      <c r="AY17" s="93" t="s">
        <v>28</v>
      </c>
      <c r="AZ17" s="93" t="s">
        <v>28</v>
      </c>
      <c r="BA17" s="93" t="s">
        <v>28</v>
      </c>
      <c r="BB17" s="93" t="s">
        <v>28</v>
      </c>
      <c r="BC17" s="93" t="s">
        <v>28</v>
      </c>
      <c r="BD17" s="93" t="s">
        <v>28</v>
      </c>
      <c r="BE17" s="93" t="s">
        <v>28</v>
      </c>
      <c r="BF17" s="93" t="s">
        <v>28</v>
      </c>
      <c r="BG17" s="93" t="s">
        <v>28</v>
      </c>
      <c r="BH17" s="93" t="s">
        <v>28</v>
      </c>
      <c r="BI17" s="93" t="s">
        <v>28</v>
      </c>
      <c r="BJ17" s="93" t="s">
        <v>28</v>
      </c>
      <c r="BK17" s="93">
        <v>1</v>
      </c>
      <c r="BL17" s="93">
        <v>2</v>
      </c>
      <c r="BM17" s="93">
        <v>3</v>
      </c>
      <c r="BN17" s="93" t="s">
        <v>28</v>
      </c>
      <c r="BO17" s="93" t="s">
        <v>28</v>
      </c>
      <c r="BP17" s="93" t="s">
        <v>28</v>
      </c>
      <c r="BQ17" s="93" t="s">
        <v>28</v>
      </c>
      <c r="BR17" s="94" t="s">
        <v>28</v>
      </c>
      <c r="BS17" s="94" t="s">
        <v>28</v>
      </c>
      <c r="BT17" s="94" t="s">
        <v>28</v>
      </c>
      <c r="BU17" s="94" t="s">
        <v>28</v>
      </c>
      <c r="BV17" s="105" t="s">
        <v>264</v>
      </c>
      <c r="BW17" s="106">
        <v>125.2</v>
      </c>
      <c r="BX17" s="106">
        <v>148.6</v>
      </c>
      <c r="BY17" s="106">
        <v>156.6</v>
      </c>
    </row>
    <row r="18" spans="1:77" x14ac:dyDescent="0.3">
      <c r="A18" t="s">
        <v>44</v>
      </c>
      <c r="B18" s="93">
        <v>429</v>
      </c>
      <c r="C18" s="93">
        <v>6027</v>
      </c>
      <c r="D18" s="107">
        <v>7.1094332499999996E-2</v>
      </c>
      <c r="E18" s="94">
        <v>6.4433099199999996E-2</v>
      </c>
      <c r="F18" s="94">
        <v>7.8444218499999996E-2</v>
      </c>
      <c r="G18" s="94">
        <v>0.1599767369</v>
      </c>
      <c r="H18" s="96">
        <v>7.1179691399999995E-2</v>
      </c>
      <c r="I18" s="94">
        <v>6.4752971500000006E-2</v>
      </c>
      <c r="J18" s="94">
        <v>7.8244261999999995E-2</v>
      </c>
      <c r="K18" s="94">
        <v>0.93189854589999999</v>
      </c>
      <c r="L18" s="94">
        <v>0.84458365879999997</v>
      </c>
      <c r="M18" s="94">
        <v>1.0282402351</v>
      </c>
      <c r="N18" s="94" t="s">
        <v>28</v>
      </c>
      <c r="O18" s="93" t="s">
        <v>28</v>
      </c>
      <c r="P18" s="93" t="s">
        <v>28</v>
      </c>
      <c r="Q18" s="93" t="s">
        <v>28</v>
      </c>
      <c r="R18" s="93" t="s">
        <v>28</v>
      </c>
      <c r="S18" s="93">
        <v>565</v>
      </c>
      <c r="T18" s="93">
        <v>6585</v>
      </c>
      <c r="U18" s="107">
        <v>8.5674846999999998E-2</v>
      </c>
      <c r="V18" s="94">
        <v>7.8592978100000002E-2</v>
      </c>
      <c r="W18" s="94">
        <v>9.3394850099999996E-2</v>
      </c>
      <c r="X18" s="94">
        <v>0.18743527600000001</v>
      </c>
      <c r="Y18" s="96">
        <v>8.5801062999999997E-2</v>
      </c>
      <c r="Z18" s="94">
        <v>7.9010052499999997E-2</v>
      </c>
      <c r="AA18" s="94">
        <v>9.3175769199999994E-2</v>
      </c>
      <c r="AB18" s="94">
        <v>1.0597434891999999</v>
      </c>
      <c r="AC18" s="94">
        <v>0.97214526469999996</v>
      </c>
      <c r="AD18" s="94">
        <v>1.155235029</v>
      </c>
      <c r="AE18" s="93" t="s">
        <v>28</v>
      </c>
      <c r="AF18" s="93" t="s">
        <v>28</v>
      </c>
      <c r="AG18" s="93" t="s">
        <v>28</v>
      </c>
      <c r="AH18" s="93" t="s">
        <v>28</v>
      </c>
      <c r="AI18" s="93" t="s">
        <v>28</v>
      </c>
      <c r="AJ18" s="93">
        <v>527</v>
      </c>
      <c r="AK18" s="93">
        <v>6302</v>
      </c>
      <c r="AL18" s="107">
        <v>8.3384834199999994E-2</v>
      </c>
      <c r="AM18" s="94">
        <v>7.6273007500000004E-2</v>
      </c>
      <c r="AN18" s="94">
        <v>9.1159779799999993E-2</v>
      </c>
      <c r="AO18" s="94">
        <v>0.6945908193</v>
      </c>
      <c r="AP18" s="96">
        <v>8.3624246299999996E-2</v>
      </c>
      <c r="AQ18" s="94">
        <v>7.6780917000000004E-2</v>
      </c>
      <c r="AR18" s="94">
        <v>9.1077507700000004E-2</v>
      </c>
      <c r="AS18" s="94">
        <v>1.0180189892</v>
      </c>
      <c r="AT18" s="94">
        <v>0.93119295349999998</v>
      </c>
      <c r="AU18" s="94">
        <v>1.1129408341</v>
      </c>
      <c r="AV18" s="93" t="s">
        <v>28</v>
      </c>
      <c r="AW18" s="93" t="s">
        <v>28</v>
      </c>
      <c r="AX18" s="93" t="s">
        <v>28</v>
      </c>
      <c r="AY18" s="93" t="s">
        <v>28</v>
      </c>
      <c r="AZ18" s="93" t="s">
        <v>28</v>
      </c>
      <c r="BA18" s="93" t="s">
        <v>28</v>
      </c>
      <c r="BB18" s="93" t="s">
        <v>28</v>
      </c>
      <c r="BC18" s="93" t="s">
        <v>28</v>
      </c>
      <c r="BD18" s="93" t="s">
        <v>28</v>
      </c>
      <c r="BE18" s="93" t="s">
        <v>28</v>
      </c>
      <c r="BF18" s="93" t="s">
        <v>28</v>
      </c>
      <c r="BG18" s="93" t="s">
        <v>28</v>
      </c>
      <c r="BH18" s="93" t="s">
        <v>28</v>
      </c>
      <c r="BI18" s="93" t="s">
        <v>28</v>
      </c>
      <c r="BJ18" s="93" t="s">
        <v>28</v>
      </c>
      <c r="BK18" s="93" t="s">
        <v>28</v>
      </c>
      <c r="BL18" s="93" t="s">
        <v>28</v>
      </c>
      <c r="BM18" s="93" t="s">
        <v>28</v>
      </c>
      <c r="BN18" s="93" t="s">
        <v>28</v>
      </c>
      <c r="BO18" s="93" t="s">
        <v>28</v>
      </c>
      <c r="BP18" s="93" t="s">
        <v>28</v>
      </c>
      <c r="BQ18" s="93" t="s">
        <v>28</v>
      </c>
      <c r="BR18" s="94" t="s">
        <v>28</v>
      </c>
      <c r="BS18" s="94" t="s">
        <v>28</v>
      </c>
      <c r="BT18" s="94" t="s">
        <v>28</v>
      </c>
      <c r="BU18" s="94" t="s">
        <v>28</v>
      </c>
      <c r="BV18" s="105" t="s">
        <v>28</v>
      </c>
      <c r="BW18" s="106">
        <v>85.8</v>
      </c>
      <c r="BX18" s="106">
        <v>113</v>
      </c>
      <c r="BY18" s="106">
        <v>105.4</v>
      </c>
    </row>
    <row r="19" spans="1:77" x14ac:dyDescent="0.3">
      <c r="A19" t="s">
        <v>45</v>
      </c>
      <c r="B19" s="93">
        <v>5660</v>
      </c>
      <c r="C19" s="93">
        <v>74209</v>
      </c>
      <c r="D19" s="107">
        <v>7.6289777200000006E-2</v>
      </c>
      <c r="E19" s="94">
        <v>7.3566003300000002E-2</v>
      </c>
      <c r="F19" s="94">
        <v>7.9114398700000005E-2</v>
      </c>
      <c r="G19" s="94" t="s">
        <v>28</v>
      </c>
      <c r="H19" s="96">
        <v>7.6271072199999998E-2</v>
      </c>
      <c r="I19" s="94">
        <v>7.4309723100000002E-2</v>
      </c>
      <c r="J19" s="94">
        <v>7.8284189700000006E-2</v>
      </c>
      <c r="K19" s="94" t="s">
        <v>28</v>
      </c>
      <c r="L19" s="94" t="s">
        <v>28</v>
      </c>
      <c r="M19" s="94" t="s">
        <v>28</v>
      </c>
      <c r="N19" s="94" t="s">
        <v>28</v>
      </c>
      <c r="O19" s="93" t="s">
        <v>28</v>
      </c>
      <c r="P19" s="93" t="s">
        <v>28</v>
      </c>
      <c r="Q19" s="93" t="s">
        <v>28</v>
      </c>
      <c r="R19" s="93" t="s">
        <v>28</v>
      </c>
      <c r="S19" s="93">
        <v>6266</v>
      </c>
      <c r="T19" s="93">
        <v>77559</v>
      </c>
      <c r="U19" s="107">
        <v>8.0844891099999996E-2</v>
      </c>
      <c r="V19" s="94">
        <v>7.8039117599999999E-2</v>
      </c>
      <c r="W19" s="94">
        <v>8.3751541799999996E-2</v>
      </c>
      <c r="X19" s="94" t="s">
        <v>28</v>
      </c>
      <c r="Y19" s="96">
        <v>8.0790108200000002E-2</v>
      </c>
      <c r="Z19" s="94">
        <v>7.8814296300000003E-2</v>
      </c>
      <c r="AA19" s="94">
        <v>8.2815452100000006E-2</v>
      </c>
      <c r="AB19" s="94" t="s">
        <v>28</v>
      </c>
      <c r="AC19" s="94" t="s">
        <v>28</v>
      </c>
      <c r="AD19" s="94" t="s">
        <v>28</v>
      </c>
      <c r="AE19" s="93" t="s">
        <v>28</v>
      </c>
      <c r="AF19" s="93" t="s">
        <v>28</v>
      </c>
      <c r="AG19" s="93" t="s">
        <v>28</v>
      </c>
      <c r="AH19" s="93" t="s">
        <v>28</v>
      </c>
      <c r="AI19" s="93" t="s">
        <v>28</v>
      </c>
      <c r="AJ19" s="93">
        <v>6081</v>
      </c>
      <c r="AK19" s="93">
        <v>74241</v>
      </c>
      <c r="AL19" s="107">
        <v>8.1908918299999994E-2</v>
      </c>
      <c r="AM19" s="94">
        <v>7.9875880499999996E-2</v>
      </c>
      <c r="AN19" s="94">
        <v>8.3993701800000001E-2</v>
      </c>
      <c r="AO19" s="94" t="s">
        <v>28</v>
      </c>
      <c r="AP19" s="96">
        <v>8.1908918299999994E-2</v>
      </c>
      <c r="AQ19" s="94">
        <v>7.9875880499999996E-2</v>
      </c>
      <c r="AR19" s="94">
        <v>8.3993701800000001E-2</v>
      </c>
      <c r="AS19" s="94" t="s">
        <v>28</v>
      </c>
      <c r="AT19" s="94" t="s">
        <v>28</v>
      </c>
      <c r="AU19" s="94" t="s">
        <v>28</v>
      </c>
      <c r="AV19" s="93" t="s">
        <v>28</v>
      </c>
      <c r="AW19" s="93" t="s">
        <v>28</v>
      </c>
      <c r="AX19" s="93" t="s">
        <v>28</v>
      </c>
      <c r="AY19" s="93" t="s">
        <v>28</v>
      </c>
      <c r="AZ19" s="93" t="s">
        <v>28</v>
      </c>
      <c r="BA19" s="93" t="s">
        <v>28</v>
      </c>
      <c r="BB19" s="93" t="s">
        <v>28</v>
      </c>
      <c r="BC19" s="93" t="s">
        <v>28</v>
      </c>
      <c r="BD19" s="93" t="s">
        <v>28</v>
      </c>
      <c r="BE19" s="93" t="s">
        <v>28</v>
      </c>
      <c r="BF19" s="93" t="s">
        <v>28</v>
      </c>
      <c r="BG19" s="93" t="s">
        <v>28</v>
      </c>
      <c r="BH19" s="93" t="s">
        <v>28</v>
      </c>
      <c r="BI19" s="93" t="s">
        <v>28</v>
      </c>
      <c r="BJ19" s="93" t="s">
        <v>28</v>
      </c>
      <c r="BK19" s="93" t="s">
        <v>28</v>
      </c>
      <c r="BL19" s="93" t="s">
        <v>28</v>
      </c>
      <c r="BM19" s="93" t="s">
        <v>28</v>
      </c>
      <c r="BN19" s="93" t="s">
        <v>28</v>
      </c>
      <c r="BO19" s="93" t="s">
        <v>28</v>
      </c>
      <c r="BP19" s="93" t="s">
        <v>28</v>
      </c>
      <c r="BQ19" s="93" t="s">
        <v>28</v>
      </c>
      <c r="BR19" s="94" t="s">
        <v>28</v>
      </c>
      <c r="BS19" s="94" t="s">
        <v>28</v>
      </c>
      <c r="BT19" s="94" t="s">
        <v>28</v>
      </c>
      <c r="BU19" s="94" t="s">
        <v>28</v>
      </c>
      <c r="BV19" s="105" t="s">
        <v>28</v>
      </c>
      <c r="BW19" s="106">
        <v>1132</v>
      </c>
      <c r="BX19" s="106">
        <v>1253.2</v>
      </c>
      <c r="BY19" s="106">
        <v>1216.2</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54:73" x14ac:dyDescent="0.3">
      <c r="BN113" s="6"/>
      <c r="BO113" s="6"/>
      <c r="BP113" s="6"/>
      <c r="BQ113" s="6"/>
      <c r="BR113" s="11"/>
      <c r="BS113" s="11"/>
      <c r="BT113" s="11"/>
      <c r="BU113" s="11"/>
    </row>
    <row r="114" spans="54:73" x14ac:dyDescent="0.3">
      <c r="BN114" s="6"/>
      <c r="BO114" s="6"/>
      <c r="BP114" s="6"/>
      <c r="BQ114" s="6"/>
      <c r="BR114" s="11"/>
      <c r="BS114" s="11"/>
      <c r="BT114" s="11"/>
      <c r="BU114" s="11"/>
    </row>
    <row r="115" spans="54:73" x14ac:dyDescent="0.3">
      <c r="BN115" s="6"/>
      <c r="BO115" s="6"/>
      <c r="BP115" s="6"/>
      <c r="BQ115" s="6"/>
      <c r="BR115" s="11"/>
      <c r="BS115" s="11"/>
      <c r="BT115" s="11"/>
      <c r="BU115" s="11"/>
    </row>
    <row r="116" spans="54:73" x14ac:dyDescent="0.3">
      <c r="BN116" s="6"/>
      <c r="BO116" s="6"/>
      <c r="BP116" s="6"/>
      <c r="BQ116" s="6"/>
      <c r="BR116" s="11"/>
      <c r="BS116" s="11"/>
      <c r="BT116" s="11"/>
      <c r="BU116" s="11"/>
    </row>
    <row r="117" spans="54:73" x14ac:dyDescent="0.3">
      <c r="BN117" s="6"/>
      <c r="BO117" s="6"/>
      <c r="BP117" s="6"/>
      <c r="BQ117" s="6"/>
      <c r="BR117" s="11"/>
      <c r="BS117" s="11"/>
      <c r="BT117" s="11"/>
      <c r="BU117" s="11"/>
    </row>
    <row r="118" spans="54:73" x14ac:dyDescent="0.3">
      <c r="BN118" s="6"/>
      <c r="BO118" s="6"/>
      <c r="BP118" s="6"/>
      <c r="BQ118" s="6"/>
      <c r="BR118" s="11"/>
      <c r="BS118" s="11"/>
      <c r="BT118" s="11"/>
      <c r="BU118" s="11"/>
    </row>
    <row r="119" spans="54:73" x14ac:dyDescent="0.3">
      <c r="BN119" s="6"/>
      <c r="BO119" s="6"/>
      <c r="BP119" s="6"/>
      <c r="BQ119" s="6"/>
      <c r="BR119" s="11"/>
      <c r="BS119" s="11"/>
      <c r="BT119" s="11"/>
      <c r="BU119" s="11"/>
    </row>
    <row r="120" spans="54:73" x14ac:dyDescent="0.3">
      <c r="BN120" s="6"/>
      <c r="BO120" s="6"/>
      <c r="BP120" s="6"/>
      <c r="BQ120" s="6"/>
      <c r="BR120" s="11"/>
      <c r="BS120" s="11"/>
      <c r="BT120" s="11"/>
      <c r="BU120" s="11"/>
    </row>
    <row r="121" spans="54:73" x14ac:dyDescent="0.3">
      <c r="BN121" s="6"/>
      <c r="BO121" s="6"/>
      <c r="BP121" s="6"/>
      <c r="BQ121" s="6"/>
      <c r="BR121" s="11"/>
      <c r="BS121" s="11"/>
      <c r="BT121" s="11"/>
      <c r="BU121" s="11"/>
    </row>
    <row r="122" spans="54:73" x14ac:dyDescent="0.3">
      <c r="BN122" s="6"/>
      <c r="BO122" s="6"/>
      <c r="BP122" s="6"/>
      <c r="BQ122" s="6"/>
      <c r="BR122" s="11"/>
      <c r="BS122" s="11"/>
      <c r="BT122" s="11"/>
      <c r="BU122" s="11"/>
    </row>
    <row r="123" spans="54:73" x14ac:dyDescent="0.3">
      <c r="BN123" s="6"/>
      <c r="BO123" s="6"/>
      <c r="BP123" s="6"/>
      <c r="BQ123" s="6"/>
      <c r="BR123" s="11"/>
      <c r="BS123" s="11"/>
      <c r="BT123" s="11"/>
      <c r="BU123" s="11"/>
    </row>
    <row r="124" spans="54:73" x14ac:dyDescent="0.3">
      <c r="BN124" s="6"/>
      <c r="BO124" s="6"/>
      <c r="BP124" s="6"/>
      <c r="BQ124" s="6"/>
      <c r="BR124" s="11"/>
      <c r="BS124" s="11"/>
      <c r="BT124" s="11"/>
      <c r="BU124" s="11"/>
    </row>
    <row r="125" spans="54:73" x14ac:dyDescent="0.3">
      <c r="BN125" s="6"/>
      <c r="BO125" s="6"/>
      <c r="BP125" s="6"/>
      <c r="BQ125" s="6"/>
      <c r="BR125" s="11"/>
      <c r="BS125" s="11"/>
      <c r="BT125" s="11"/>
      <c r="BU125" s="11"/>
    </row>
    <row r="126" spans="54:73" x14ac:dyDescent="0.3">
      <c r="BN126" s="6"/>
      <c r="BO126" s="6"/>
      <c r="BP126" s="6"/>
      <c r="BQ126" s="6"/>
      <c r="BR126" s="11"/>
      <c r="BS126" s="11"/>
      <c r="BT126" s="11"/>
      <c r="BU126" s="11"/>
    </row>
    <row r="127" spans="54:73" x14ac:dyDescent="0.3">
      <c r="BB127" t="s">
        <v>423</v>
      </c>
      <c r="BC127" t="s">
        <v>424</v>
      </c>
      <c r="BN127" s="6"/>
      <c r="BO127" s="6"/>
      <c r="BP127" s="6"/>
      <c r="BQ127" s="6"/>
      <c r="BR127" s="11"/>
      <c r="BS127" s="11"/>
      <c r="BT127" s="11"/>
      <c r="BU127" s="11"/>
    </row>
    <row r="128" spans="54: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447</v>
      </c>
      <c r="B1" s="55"/>
      <c r="C1" s="55"/>
      <c r="D1" s="55"/>
      <c r="E1" s="55"/>
      <c r="F1" s="55"/>
      <c r="G1" s="55"/>
      <c r="H1" s="55"/>
      <c r="I1" s="55"/>
      <c r="J1" s="55"/>
      <c r="K1" s="55"/>
      <c r="L1" s="55"/>
    </row>
    <row r="2" spans="1:16" s="56" customFormat="1" ht="18.899999999999999" customHeight="1" x14ac:dyDescent="0.3">
      <c r="A2" s="1" t="s">
        <v>457</v>
      </c>
      <c r="B2" s="57"/>
      <c r="C2" s="57"/>
      <c r="D2" s="57"/>
      <c r="E2" s="57"/>
      <c r="F2" s="57"/>
      <c r="G2" s="57"/>
      <c r="H2" s="57"/>
      <c r="I2" s="57"/>
      <c r="J2" s="57"/>
      <c r="K2" s="55"/>
      <c r="L2" s="55"/>
    </row>
    <row r="3" spans="1:16" s="60" customFormat="1" ht="54" customHeight="1" x14ac:dyDescent="0.3">
      <c r="A3" s="109" t="s">
        <v>451</v>
      </c>
      <c r="B3" s="58" t="s">
        <v>428</v>
      </c>
      <c r="C3" s="58" t="s">
        <v>429</v>
      </c>
      <c r="D3" s="58" t="s">
        <v>430</v>
      </c>
      <c r="E3" s="58" t="s">
        <v>431</v>
      </c>
      <c r="F3" s="58" t="s">
        <v>432</v>
      </c>
      <c r="G3" s="58" t="s">
        <v>433</v>
      </c>
      <c r="H3" s="58" t="s">
        <v>434</v>
      </c>
      <c r="I3" s="58" t="s">
        <v>456</v>
      </c>
      <c r="J3" s="58" t="s">
        <v>435</v>
      </c>
      <c r="O3" s="61"/>
      <c r="P3" s="61"/>
    </row>
    <row r="4" spans="1:16" s="56" customFormat="1" ht="18.899999999999999" customHeight="1" x14ac:dyDescent="0.3">
      <c r="A4" s="72" t="s">
        <v>284</v>
      </c>
      <c r="B4" s="63">
        <v>63.4</v>
      </c>
      <c r="C4" s="86">
        <v>9.5510695999999999</v>
      </c>
      <c r="D4" s="86">
        <v>9.5577105899999992</v>
      </c>
      <c r="E4" s="63">
        <v>85.6</v>
      </c>
      <c r="F4" s="86">
        <v>10.168686150000001</v>
      </c>
      <c r="G4" s="86">
        <v>10.180633970000001</v>
      </c>
      <c r="H4" s="63">
        <v>94.4</v>
      </c>
      <c r="I4" s="86">
        <v>10.737033670000001</v>
      </c>
      <c r="J4" s="86">
        <v>10.742968020000001</v>
      </c>
    </row>
    <row r="5" spans="1:16" s="56" customFormat="1" ht="18.899999999999999" customHeight="1" x14ac:dyDescent="0.3">
      <c r="A5" s="72" t="s">
        <v>285</v>
      </c>
      <c r="B5" s="63">
        <v>20.399999999999999</v>
      </c>
      <c r="C5" s="86">
        <v>7.5165806900000005</v>
      </c>
      <c r="D5" s="86">
        <v>7.5121102800000008</v>
      </c>
      <c r="E5" s="63">
        <v>20.8</v>
      </c>
      <c r="F5" s="86">
        <v>8.2148499200000007</v>
      </c>
      <c r="G5" s="86">
        <v>8.2230344600000009</v>
      </c>
      <c r="H5" s="63" t="s">
        <v>423</v>
      </c>
      <c r="I5" s="86" t="s">
        <v>423</v>
      </c>
      <c r="J5" s="86" t="s">
        <v>423</v>
      </c>
    </row>
    <row r="6" spans="1:16" s="56" customFormat="1" ht="18.899999999999999" customHeight="1" x14ac:dyDescent="0.3">
      <c r="A6" s="72" t="s">
        <v>286</v>
      </c>
      <c r="B6" s="63">
        <v>48.2</v>
      </c>
      <c r="C6" s="86">
        <v>8.4561403500000001</v>
      </c>
      <c r="D6" s="86">
        <v>8.4652371100000003</v>
      </c>
      <c r="E6" s="63">
        <v>48.6</v>
      </c>
      <c r="F6" s="86">
        <v>8.2484725100000009</v>
      </c>
      <c r="G6" s="86">
        <v>8.2541291300000008</v>
      </c>
      <c r="H6" s="63">
        <v>47.6</v>
      </c>
      <c r="I6" s="86">
        <v>7.9492318000000006</v>
      </c>
      <c r="J6" s="86">
        <v>7.9459365100000001</v>
      </c>
    </row>
    <row r="7" spans="1:16" s="56" customFormat="1" ht="18.899999999999999" customHeight="1" x14ac:dyDescent="0.3">
      <c r="A7" s="72" t="s">
        <v>287</v>
      </c>
      <c r="B7" s="63">
        <v>56.2</v>
      </c>
      <c r="C7" s="86">
        <v>8.8531820999999997</v>
      </c>
      <c r="D7" s="86">
        <v>8.8657514800000001</v>
      </c>
      <c r="E7" s="63">
        <v>66.2</v>
      </c>
      <c r="F7" s="86">
        <v>9.6304917099999994</v>
      </c>
      <c r="G7" s="86">
        <v>9.6423800499999999</v>
      </c>
      <c r="H7" s="63">
        <v>64</v>
      </c>
      <c r="I7" s="86">
        <v>10.35598706</v>
      </c>
      <c r="J7" s="86">
        <v>10.356840180000001</v>
      </c>
    </row>
    <row r="8" spans="1:16" s="56" customFormat="1" ht="18.899999999999999" customHeight="1" x14ac:dyDescent="0.3">
      <c r="A8" s="72" t="s">
        <v>288</v>
      </c>
      <c r="B8" s="63">
        <v>31.8</v>
      </c>
      <c r="C8" s="86">
        <v>8.4619478400000006</v>
      </c>
      <c r="D8" s="86">
        <v>8.481258369999999</v>
      </c>
      <c r="E8" s="63">
        <v>33.799999999999997</v>
      </c>
      <c r="F8" s="86">
        <v>8.0668257800000003</v>
      </c>
      <c r="G8" s="86">
        <v>8.085896739999999</v>
      </c>
      <c r="H8" s="63">
        <v>32.6</v>
      </c>
      <c r="I8" s="86">
        <v>8.2699137500000006</v>
      </c>
      <c r="J8" s="86">
        <v>8.2782734600000012</v>
      </c>
    </row>
    <row r="9" spans="1:16" s="56" customFormat="1" ht="18.899999999999999" customHeight="1" x14ac:dyDescent="0.3">
      <c r="A9" s="72" t="s">
        <v>289</v>
      </c>
      <c r="B9" s="63">
        <v>69.599999999999994</v>
      </c>
      <c r="C9" s="86">
        <v>9.9713466999999998</v>
      </c>
      <c r="D9" s="86">
        <v>9.9822206199999997</v>
      </c>
      <c r="E9" s="63">
        <v>95</v>
      </c>
      <c r="F9" s="86">
        <v>11.919698870000001</v>
      </c>
      <c r="G9" s="86">
        <v>11.92776198</v>
      </c>
      <c r="H9" s="63">
        <v>98.8</v>
      </c>
      <c r="I9" s="86">
        <v>11.33027523</v>
      </c>
      <c r="J9" s="86">
        <v>11.335712109999999</v>
      </c>
    </row>
    <row r="10" spans="1:16" s="56" customFormat="1" ht="18.899999999999999" customHeight="1" x14ac:dyDescent="0.3">
      <c r="A10" s="72" t="s">
        <v>290</v>
      </c>
      <c r="B10" s="63">
        <v>44.6</v>
      </c>
      <c r="C10" s="86">
        <v>8.2776540499999989</v>
      </c>
      <c r="D10" s="86">
        <v>8.2841935899999992</v>
      </c>
      <c r="E10" s="63">
        <v>50.4</v>
      </c>
      <c r="F10" s="86">
        <v>9.4135226000000003</v>
      </c>
      <c r="G10" s="86">
        <v>9.41567665</v>
      </c>
      <c r="H10" s="63">
        <v>45</v>
      </c>
      <c r="I10" s="86">
        <v>9.0652699400000003</v>
      </c>
      <c r="J10" s="86">
        <v>9.0554029099999997</v>
      </c>
    </row>
    <row r="11" spans="1:16" s="56" customFormat="1" ht="18.899999999999999" customHeight="1" x14ac:dyDescent="0.3">
      <c r="A11" s="72" t="s">
        <v>291</v>
      </c>
      <c r="B11" s="63">
        <v>80.400000000000006</v>
      </c>
      <c r="C11" s="86">
        <v>8.1491992700000004</v>
      </c>
      <c r="D11" s="86">
        <v>8.1555700800000004</v>
      </c>
      <c r="E11" s="63">
        <v>88.2</v>
      </c>
      <c r="F11" s="86">
        <v>8.6674528300000002</v>
      </c>
      <c r="G11" s="86">
        <v>8.6737137099999995</v>
      </c>
      <c r="H11" s="63">
        <v>91.4</v>
      </c>
      <c r="I11" s="86">
        <v>9.1988727899999994</v>
      </c>
      <c r="J11" s="86">
        <v>9.2078745099999999</v>
      </c>
    </row>
    <row r="12" spans="1:16" s="56" customFormat="1" ht="18.899999999999999" customHeight="1" x14ac:dyDescent="0.3">
      <c r="A12" s="72" t="s">
        <v>292</v>
      </c>
      <c r="B12" s="63">
        <v>44</v>
      </c>
      <c r="C12" s="86">
        <v>10.382255780000001</v>
      </c>
      <c r="D12" s="86">
        <v>10.36309977</v>
      </c>
      <c r="E12" s="63">
        <v>45.6</v>
      </c>
      <c r="F12" s="86">
        <v>10.956271019999999</v>
      </c>
      <c r="G12" s="86">
        <v>10.94234327</v>
      </c>
      <c r="H12" s="63">
        <v>46.4</v>
      </c>
      <c r="I12" s="86">
        <v>11.2457586</v>
      </c>
      <c r="J12" s="86">
        <v>11.2177407</v>
      </c>
    </row>
    <row r="13" spans="1:16" s="56" customFormat="1" ht="18.899999999999999" customHeight="1" x14ac:dyDescent="0.3">
      <c r="A13" s="72" t="s">
        <v>293</v>
      </c>
      <c r="B13" s="63">
        <v>40.6</v>
      </c>
      <c r="C13" s="86">
        <v>7.8743211800000008</v>
      </c>
      <c r="D13" s="86">
        <v>7.8786663099999998</v>
      </c>
      <c r="E13" s="63">
        <v>51.8</v>
      </c>
      <c r="F13" s="86">
        <v>9.4216078599999999</v>
      </c>
      <c r="G13" s="86">
        <v>9.4349815100000001</v>
      </c>
      <c r="H13" s="63">
        <v>44.8</v>
      </c>
      <c r="I13" s="86">
        <v>8.7534192999999991</v>
      </c>
      <c r="J13" s="86">
        <v>8.7580732900000005</v>
      </c>
    </row>
    <row r="14" spans="1:16" s="56" customFormat="1" ht="18.899999999999999" customHeight="1" x14ac:dyDescent="0.3">
      <c r="A14" s="72" t="s">
        <v>294</v>
      </c>
      <c r="B14" s="63">
        <v>99.4</v>
      </c>
      <c r="C14" s="86">
        <v>9.8650257999999997</v>
      </c>
      <c r="D14" s="86">
        <v>9.8345443600000007</v>
      </c>
      <c r="E14" s="63">
        <v>94.8</v>
      </c>
      <c r="F14" s="86">
        <v>9.9663582799999997</v>
      </c>
      <c r="G14" s="86">
        <v>9.94569671</v>
      </c>
      <c r="H14" s="63">
        <v>82.8</v>
      </c>
      <c r="I14" s="86">
        <v>10.77003122</v>
      </c>
      <c r="J14" s="86">
        <v>10.740921759999999</v>
      </c>
    </row>
    <row r="15" spans="1:16" s="56" customFormat="1" ht="18.899999999999999" customHeight="1" x14ac:dyDescent="0.3">
      <c r="A15" s="72" t="s">
        <v>295</v>
      </c>
      <c r="B15" s="63">
        <v>64.8</v>
      </c>
      <c r="C15" s="86">
        <v>9.2916547200000004</v>
      </c>
      <c r="D15" s="86">
        <v>9.2410360799999989</v>
      </c>
      <c r="E15" s="63">
        <v>68</v>
      </c>
      <c r="F15" s="86">
        <v>9.5371669000000008</v>
      </c>
      <c r="G15" s="86">
        <v>9.5036081899999996</v>
      </c>
      <c r="H15" s="63">
        <v>55</v>
      </c>
      <c r="I15" s="86">
        <v>9.6355991599999999</v>
      </c>
      <c r="J15" s="86">
        <v>9.6075988099999989</v>
      </c>
    </row>
    <row r="16" spans="1:16" s="56" customFormat="1" ht="18.899999999999999" customHeight="1" x14ac:dyDescent="0.3">
      <c r="A16" s="72" t="s">
        <v>296</v>
      </c>
      <c r="B16" s="63">
        <v>667</v>
      </c>
      <c r="C16" s="86">
        <v>8.9897029499999999</v>
      </c>
      <c r="D16" s="86">
        <v>8.8431430899999999</v>
      </c>
      <c r="E16" s="63">
        <v>750.4</v>
      </c>
      <c r="F16" s="86">
        <v>9.6383066199999998</v>
      </c>
      <c r="G16" s="86">
        <v>9.4576181999999989</v>
      </c>
      <c r="H16" s="63">
        <v>725.4</v>
      </c>
      <c r="I16" s="86">
        <v>9.7691706800000002</v>
      </c>
      <c r="J16" s="86">
        <v>9.3976290700000007</v>
      </c>
    </row>
    <row r="17" spans="1:10" s="56" customFormat="1" ht="18.899999999999999" customHeight="1" x14ac:dyDescent="0.3">
      <c r="A17" s="72" t="s">
        <v>297</v>
      </c>
      <c r="B17" s="63">
        <v>0</v>
      </c>
      <c r="C17" s="86">
        <v>6.7058767999999997E-7</v>
      </c>
      <c r="D17" s="86">
        <v>2.4230446000000002E-7</v>
      </c>
      <c r="E17" s="63">
        <v>0</v>
      </c>
      <c r="F17" s="86">
        <v>1.1878981999999999E-6</v>
      </c>
      <c r="G17" s="86">
        <v>3.6157780999999998E-7</v>
      </c>
      <c r="H17" s="63" t="s">
        <v>423</v>
      </c>
      <c r="I17" s="86" t="s">
        <v>423</v>
      </c>
      <c r="J17" s="86" t="s">
        <v>423</v>
      </c>
    </row>
    <row r="18" spans="1:10" s="56" customFormat="1" ht="18.899999999999999" customHeight="1" x14ac:dyDescent="0.3">
      <c r="A18" s="73" t="s">
        <v>169</v>
      </c>
      <c r="B18" s="74">
        <v>663.4</v>
      </c>
      <c r="C18" s="88">
        <v>8.9697133600000001</v>
      </c>
      <c r="D18" s="88">
        <v>8.9649548199999991</v>
      </c>
      <c r="E18" s="74">
        <v>748.8</v>
      </c>
      <c r="F18" s="88">
        <v>9.6274010600000004</v>
      </c>
      <c r="G18" s="88">
        <v>9.6286857099999992</v>
      </c>
      <c r="H18" s="74">
        <v>722.8</v>
      </c>
      <c r="I18" s="88">
        <v>9.7491232799999992</v>
      </c>
      <c r="J18" s="88">
        <v>9.7467903800000002</v>
      </c>
    </row>
    <row r="19" spans="1:10" s="56" customFormat="1" ht="18.899999999999999" customHeight="1" x14ac:dyDescent="0.3">
      <c r="A19" s="75" t="s">
        <v>29</v>
      </c>
      <c r="B19" s="76">
        <v>1132</v>
      </c>
      <c r="C19" s="89">
        <v>7.6271072200000001</v>
      </c>
      <c r="D19" s="89">
        <v>7.6146401599999995</v>
      </c>
      <c r="E19" s="76">
        <v>1253.2</v>
      </c>
      <c r="F19" s="89">
        <v>8.0790108200000006</v>
      </c>
      <c r="G19" s="89">
        <v>8.0766673200000003</v>
      </c>
      <c r="H19" s="76">
        <v>1216.2</v>
      </c>
      <c r="I19" s="89">
        <v>8.19089183</v>
      </c>
      <c r="J19" s="89">
        <v>8.19089183</v>
      </c>
    </row>
    <row r="20" spans="1:10" ht="18.899999999999999" customHeight="1" x14ac:dyDescent="0.25">
      <c r="A20" s="66" t="s">
        <v>417</v>
      </c>
    </row>
    <row r="22" spans="1:10" ht="15.6" x14ac:dyDescent="0.3">
      <c r="A22" s="112" t="s">
        <v>465</v>
      </c>
      <c r="B22" s="69"/>
      <c r="C22" s="69"/>
      <c r="D22" s="69"/>
      <c r="E22" s="69"/>
      <c r="F22" s="69"/>
      <c r="G22" s="69"/>
      <c r="H22" s="69"/>
      <c r="I22" s="69"/>
      <c r="J22"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453</v>
      </c>
      <c r="B1" s="55"/>
      <c r="C1" s="55"/>
      <c r="D1" s="55"/>
      <c r="E1" s="55"/>
      <c r="F1" s="55"/>
      <c r="G1" s="55"/>
      <c r="H1" s="55"/>
      <c r="I1" s="55"/>
      <c r="J1" s="55"/>
      <c r="K1" s="55"/>
      <c r="L1" s="55"/>
    </row>
    <row r="2" spans="1:16" s="56" customFormat="1" ht="18.899999999999999" customHeight="1" x14ac:dyDescent="0.3">
      <c r="A2" s="1" t="s">
        <v>457</v>
      </c>
      <c r="B2" s="57"/>
      <c r="C2" s="57"/>
      <c r="D2" s="57"/>
      <c r="E2" s="57"/>
      <c r="F2" s="57"/>
      <c r="G2" s="57"/>
      <c r="H2" s="57"/>
      <c r="I2" s="57"/>
      <c r="J2" s="57"/>
      <c r="K2" s="55"/>
      <c r="L2" s="55"/>
    </row>
    <row r="3" spans="1:16" s="60" customFormat="1" ht="54" customHeight="1" x14ac:dyDescent="0.3">
      <c r="A3" s="109" t="s">
        <v>452</v>
      </c>
      <c r="B3" s="58" t="s">
        <v>428</v>
      </c>
      <c r="C3" s="58" t="s">
        <v>429</v>
      </c>
      <c r="D3" s="58" t="s">
        <v>430</v>
      </c>
      <c r="E3" s="58" t="s">
        <v>431</v>
      </c>
      <c r="F3" s="58" t="s">
        <v>432</v>
      </c>
      <c r="G3" s="58" t="s">
        <v>433</v>
      </c>
      <c r="H3" s="58" t="s">
        <v>434</v>
      </c>
      <c r="I3" s="58" t="s">
        <v>456</v>
      </c>
      <c r="J3" s="58" t="s">
        <v>435</v>
      </c>
      <c r="O3" s="61"/>
      <c r="P3" s="61"/>
    </row>
    <row r="4" spans="1:16" s="56" customFormat="1" ht="18.899999999999999" customHeight="1" x14ac:dyDescent="0.3">
      <c r="A4" s="72" t="s">
        <v>298</v>
      </c>
      <c r="B4" s="63">
        <v>43.4</v>
      </c>
      <c r="C4" s="86">
        <v>10.48309179</v>
      </c>
      <c r="D4" s="86">
        <v>10.48510235</v>
      </c>
      <c r="E4" s="63">
        <v>63.2</v>
      </c>
      <c r="F4" s="86">
        <v>10.536845619999999</v>
      </c>
      <c r="G4" s="86">
        <v>10.57165073</v>
      </c>
      <c r="H4" s="63">
        <v>70</v>
      </c>
      <c r="I4" s="86">
        <v>10.6480073</v>
      </c>
      <c r="J4" s="86">
        <v>10.68183505</v>
      </c>
    </row>
    <row r="5" spans="1:16" s="56" customFormat="1" ht="18.899999999999999" customHeight="1" x14ac:dyDescent="0.3">
      <c r="A5" s="72" t="s">
        <v>299</v>
      </c>
      <c r="B5" s="63">
        <v>20</v>
      </c>
      <c r="C5" s="86">
        <v>8.0064051200000002</v>
      </c>
      <c r="D5" s="86">
        <v>8.0355865900000012</v>
      </c>
      <c r="E5" s="63">
        <v>22.4</v>
      </c>
      <c r="F5" s="86">
        <v>9.25619835</v>
      </c>
      <c r="G5" s="86">
        <v>9.2891432500000004</v>
      </c>
      <c r="H5" s="63">
        <v>24.4</v>
      </c>
      <c r="I5" s="86">
        <v>11.000901709999999</v>
      </c>
      <c r="J5" s="86">
        <v>11.030735200000001</v>
      </c>
    </row>
    <row r="6" spans="1:16" s="56" customFormat="1" ht="18.899999999999999" customHeight="1" x14ac:dyDescent="0.3">
      <c r="A6" s="72" t="s">
        <v>285</v>
      </c>
      <c r="B6" s="63">
        <v>20.399999999999999</v>
      </c>
      <c r="C6" s="86">
        <v>7.5165806900000005</v>
      </c>
      <c r="D6" s="86">
        <v>7.5310966800000001</v>
      </c>
      <c r="E6" s="63">
        <v>20.8</v>
      </c>
      <c r="F6" s="86">
        <v>8.2148499200000007</v>
      </c>
      <c r="G6" s="86">
        <v>8.2482606399999998</v>
      </c>
      <c r="H6" s="63">
        <v>19.8</v>
      </c>
      <c r="I6" s="86">
        <v>6.77154583</v>
      </c>
      <c r="J6" s="86">
        <v>6.8073239499999989</v>
      </c>
    </row>
    <row r="7" spans="1:16" s="56" customFormat="1" ht="18.899999999999999" customHeight="1" x14ac:dyDescent="0.3">
      <c r="A7" s="72" t="s">
        <v>300</v>
      </c>
      <c r="B7" s="63">
        <v>34.799999999999997</v>
      </c>
      <c r="C7" s="86">
        <v>8.2542694500000007</v>
      </c>
      <c r="D7" s="86">
        <v>8.28941339</v>
      </c>
      <c r="E7" s="63">
        <v>35.200000000000003</v>
      </c>
      <c r="F7" s="86">
        <v>7.8994614000000007</v>
      </c>
      <c r="G7" s="86">
        <v>7.9259394700000003</v>
      </c>
      <c r="H7" s="63">
        <v>35.6</v>
      </c>
      <c r="I7" s="86">
        <v>7.6823478599999993</v>
      </c>
      <c r="J7" s="86">
        <v>7.7072395700000005</v>
      </c>
    </row>
    <row r="8" spans="1:16" s="56" customFormat="1" ht="18.899999999999999" customHeight="1" x14ac:dyDescent="0.3">
      <c r="A8" s="72" t="s">
        <v>301</v>
      </c>
      <c r="B8" s="63">
        <v>13.4</v>
      </c>
      <c r="C8" s="86">
        <v>9.0296496000000008</v>
      </c>
      <c r="D8" s="86">
        <v>9.0405743799999989</v>
      </c>
      <c r="E8" s="63">
        <v>13.4</v>
      </c>
      <c r="F8" s="86">
        <v>9.3314763200000002</v>
      </c>
      <c r="G8" s="86">
        <v>9.3354800299999994</v>
      </c>
      <c r="H8" s="63">
        <v>12</v>
      </c>
      <c r="I8" s="86">
        <v>8.8626292499999995</v>
      </c>
      <c r="J8" s="86">
        <v>8.8623995100000013</v>
      </c>
    </row>
    <row r="9" spans="1:16" s="56" customFormat="1" ht="18.899999999999999" customHeight="1" x14ac:dyDescent="0.3">
      <c r="A9" s="72" t="s">
        <v>302</v>
      </c>
      <c r="B9" s="63">
        <v>27.6</v>
      </c>
      <c r="C9" s="86">
        <v>8.0092861299999996</v>
      </c>
      <c r="D9" s="86">
        <v>8.0521211699999995</v>
      </c>
      <c r="E9" s="63">
        <v>32</v>
      </c>
      <c r="F9" s="86">
        <v>8.6626962599999988</v>
      </c>
      <c r="G9" s="86">
        <v>8.6984886400000008</v>
      </c>
      <c r="H9" s="63">
        <v>29.8</v>
      </c>
      <c r="I9" s="86">
        <v>9.2892768099999987</v>
      </c>
      <c r="J9" s="86">
        <v>9.3069870300000002</v>
      </c>
    </row>
    <row r="10" spans="1:16" s="56" customFormat="1" ht="18.899999999999999" customHeight="1" x14ac:dyDescent="0.3">
      <c r="A10" s="72" t="s">
        <v>303</v>
      </c>
      <c r="B10" s="63">
        <v>28.6</v>
      </c>
      <c r="C10" s="86">
        <v>9.8552722300000006</v>
      </c>
      <c r="D10" s="86">
        <v>9.8365291100000007</v>
      </c>
      <c r="E10" s="63">
        <v>34.200000000000003</v>
      </c>
      <c r="F10" s="86">
        <v>10.75471698</v>
      </c>
      <c r="G10" s="86">
        <v>10.757062380000001</v>
      </c>
      <c r="H10" s="63">
        <v>34.200000000000003</v>
      </c>
      <c r="I10" s="86">
        <v>11.50740242</v>
      </c>
      <c r="J10" s="86">
        <v>11.55529011</v>
      </c>
    </row>
    <row r="11" spans="1:16" s="56" customFormat="1" ht="18.899999999999999" customHeight="1" x14ac:dyDescent="0.3">
      <c r="A11" s="72" t="s">
        <v>288</v>
      </c>
      <c r="B11" s="63">
        <v>31.8</v>
      </c>
      <c r="C11" s="86">
        <v>8.4619478400000006</v>
      </c>
      <c r="D11" s="86">
        <v>8.4661728800000002</v>
      </c>
      <c r="E11" s="63">
        <v>33.799999999999997</v>
      </c>
      <c r="F11" s="86">
        <v>8.0668257800000003</v>
      </c>
      <c r="G11" s="86">
        <v>8.0793646700000004</v>
      </c>
      <c r="H11" s="63">
        <v>32.6</v>
      </c>
      <c r="I11" s="86">
        <v>8.2699137500000006</v>
      </c>
      <c r="J11" s="86">
        <v>8.2859250099999997</v>
      </c>
    </row>
    <row r="12" spans="1:16" s="56" customFormat="1" ht="18.899999999999999" customHeight="1" x14ac:dyDescent="0.3">
      <c r="A12" s="72" t="s">
        <v>304</v>
      </c>
      <c r="B12" s="63">
        <v>34</v>
      </c>
      <c r="C12" s="86">
        <v>11.94659171</v>
      </c>
      <c r="D12" s="86">
        <v>11.93452332</v>
      </c>
      <c r="E12" s="63">
        <v>45.8</v>
      </c>
      <c r="F12" s="86">
        <v>13.558318529999999</v>
      </c>
      <c r="G12" s="86">
        <v>13.59691471</v>
      </c>
      <c r="H12" s="63">
        <v>40.4</v>
      </c>
      <c r="I12" s="86">
        <v>12.400245549999999</v>
      </c>
      <c r="J12" s="86">
        <v>12.438140070000001</v>
      </c>
    </row>
    <row r="13" spans="1:16" s="56" customFormat="1" ht="18.899999999999999" customHeight="1" x14ac:dyDescent="0.3">
      <c r="A13" s="72" t="s">
        <v>305</v>
      </c>
      <c r="B13" s="63">
        <v>1.2</v>
      </c>
      <c r="C13" s="86">
        <v>3.1746031700000001</v>
      </c>
      <c r="D13" s="86">
        <v>3.1929597099999998</v>
      </c>
      <c r="E13" s="63">
        <v>3</v>
      </c>
      <c r="F13" s="86">
        <v>7.5</v>
      </c>
      <c r="G13" s="86">
        <v>7.5513622299999996</v>
      </c>
      <c r="H13" s="63">
        <v>6.4</v>
      </c>
      <c r="I13" s="86">
        <v>10.958904110000001</v>
      </c>
      <c r="J13" s="86">
        <v>11.030466029999999</v>
      </c>
    </row>
    <row r="14" spans="1:16" s="56" customFormat="1" ht="18.899999999999999" customHeight="1" x14ac:dyDescent="0.3">
      <c r="A14" s="72" t="s">
        <v>306</v>
      </c>
      <c r="B14" s="63">
        <v>34.4</v>
      </c>
      <c r="C14" s="86">
        <v>9.1586794499999993</v>
      </c>
      <c r="D14" s="86">
        <v>9.1553875399999995</v>
      </c>
      <c r="E14" s="63">
        <v>46.2</v>
      </c>
      <c r="F14" s="86">
        <v>11.02099237</v>
      </c>
      <c r="G14" s="86">
        <v>11.0461656</v>
      </c>
      <c r="H14" s="63">
        <v>52</v>
      </c>
      <c r="I14" s="86">
        <v>10.660106599999999</v>
      </c>
      <c r="J14" s="86">
        <v>10.698664490000001</v>
      </c>
    </row>
    <row r="15" spans="1:16" s="56" customFormat="1" ht="18.899999999999999" customHeight="1" x14ac:dyDescent="0.3">
      <c r="A15" s="72" t="s">
        <v>307</v>
      </c>
      <c r="B15" s="63">
        <v>26.4</v>
      </c>
      <c r="C15" s="86">
        <v>7.9041916200000006</v>
      </c>
      <c r="D15" s="86">
        <v>7.9448715700000001</v>
      </c>
      <c r="E15" s="63">
        <v>31.8</v>
      </c>
      <c r="F15" s="86">
        <v>9.1065292099999997</v>
      </c>
      <c r="G15" s="86">
        <v>9.1504135599999987</v>
      </c>
      <c r="H15" s="63">
        <v>30.4</v>
      </c>
      <c r="I15" s="86">
        <v>8.7507196300000007</v>
      </c>
      <c r="J15" s="86">
        <v>8.7861843699999991</v>
      </c>
    </row>
    <row r="16" spans="1:16" s="56" customFormat="1" ht="18.899999999999999" customHeight="1" x14ac:dyDescent="0.3">
      <c r="A16" s="72" t="s">
        <v>308</v>
      </c>
      <c r="B16" s="63">
        <v>18.2</v>
      </c>
      <c r="C16" s="86">
        <v>8.88671875</v>
      </c>
      <c r="D16" s="86">
        <v>8.8885214000000001</v>
      </c>
      <c r="E16" s="63">
        <v>18.600000000000001</v>
      </c>
      <c r="F16" s="86">
        <v>9.9892588599999996</v>
      </c>
      <c r="G16" s="86">
        <v>9.9985837100000001</v>
      </c>
      <c r="H16" s="63">
        <v>14.6</v>
      </c>
      <c r="I16" s="86">
        <v>9.7986577199999996</v>
      </c>
      <c r="J16" s="86">
        <v>9.8363937299999993</v>
      </c>
    </row>
    <row r="17" spans="1:12" s="56" customFormat="1" ht="18.899999999999999" customHeight="1" x14ac:dyDescent="0.3">
      <c r="A17" s="72" t="s">
        <v>309</v>
      </c>
      <c r="B17" s="63">
        <v>3.6</v>
      </c>
      <c r="C17" s="86">
        <v>5.2173913000000001</v>
      </c>
      <c r="D17" s="86">
        <v>5.2408481099999999</v>
      </c>
      <c r="E17" s="63">
        <v>5</v>
      </c>
      <c r="F17" s="86">
        <v>9.0252707599999997</v>
      </c>
      <c r="G17" s="86">
        <v>9.1102105800000004</v>
      </c>
      <c r="H17" s="63" t="s">
        <v>423</v>
      </c>
      <c r="I17" s="86" t="s">
        <v>423</v>
      </c>
      <c r="J17" s="86" t="s">
        <v>423</v>
      </c>
    </row>
    <row r="18" spans="1:12" s="56" customFormat="1" ht="18.899999999999999" customHeight="1" x14ac:dyDescent="0.3">
      <c r="A18" s="72" t="s">
        <v>310</v>
      </c>
      <c r="B18" s="63">
        <v>25.6</v>
      </c>
      <c r="C18" s="86">
        <v>8.2955281899999989</v>
      </c>
      <c r="D18" s="86">
        <v>8.3016215800000008</v>
      </c>
      <c r="E18" s="63">
        <v>33.4</v>
      </c>
      <c r="F18" s="86">
        <v>9.4403617900000008</v>
      </c>
      <c r="G18" s="86">
        <v>9.4530101200000001</v>
      </c>
      <c r="H18" s="63">
        <v>34.200000000000003</v>
      </c>
      <c r="I18" s="86">
        <v>9.7826087000000008</v>
      </c>
      <c r="J18" s="86">
        <v>9.8219729699999991</v>
      </c>
    </row>
    <row r="19" spans="1:12" s="56" customFormat="1" ht="18.899999999999999" customHeight="1" x14ac:dyDescent="0.3">
      <c r="A19" s="72" t="s">
        <v>311</v>
      </c>
      <c r="B19" s="63">
        <v>30.4</v>
      </c>
      <c r="C19" s="86">
        <v>8.6118980199999999</v>
      </c>
      <c r="D19" s="86">
        <v>8.6121710099999991</v>
      </c>
      <c r="E19" s="63">
        <v>29</v>
      </c>
      <c r="F19" s="86">
        <v>8.1690140800000002</v>
      </c>
      <c r="G19" s="86">
        <v>8.1789158000000004</v>
      </c>
      <c r="H19" s="63">
        <v>33.6</v>
      </c>
      <c r="I19" s="86">
        <v>9.4808126399999999</v>
      </c>
      <c r="J19" s="86">
        <v>9.5145770399999989</v>
      </c>
    </row>
    <row r="20" spans="1:12" s="56" customFormat="1" ht="18.899999999999999" customHeight="1" x14ac:dyDescent="0.3">
      <c r="A20" s="72" t="s">
        <v>312</v>
      </c>
      <c r="B20" s="63">
        <v>20.8</v>
      </c>
      <c r="C20" s="86">
        <v>8.125</v>
      </c>
      <c r="D20" s="86">
        <v>8.0896783499999998</v>
      </c>
      <c r="E20" s="63">
        <v>20.8</v>
      </c>
      <c r="F20" s="86">
        <v>8.2083662200000003</v>
      </c>
      <c r="G20" s="86">
        <v>8.1836576000000001</v>
      </c>
      <c r="H20" s="63">
        <v>18.399999999999999</v>
      </c>
      <c r="I20" s="86">
        <v>7.9653679699999991</v>
      </c>
      <c r="J20" s="86">
        <v>7.9615560599999995</v>
      </c>
    </row>
    <row r="21" spans="1:12" s="56" customFormat="1" ht="18.899999999999999" customHeight="1" x14ac:dyDescent="0.3">
      <c r="A21" s="72" t="s">
        <v>313</v>
      </c>
      <c r="B21" s="63">
        <v>23.4</v>
      </c>
      <c r="C21" s="86">
        <v>11.78247734</v>
      </c>
      <c r="D21" s="86">
        <v>11.78113248</v>
      </c>
      <c r="E21" s="63">
        <v>23.6</v>
      </c>
      <c r="F21" s="86">
        <v>12.240663899999999</v>
      </c>
      <c r="G21" s="86">
        <v>12.25877659</v>
      </c>
      <c r="H21" s="63">
        <v>24</v>
      </c>
      <c r="I21" s="86">
        <v>11.741682969999999</v>
      </c>
      <c r="J21" s="86">
        <v>11.760115840000001</v>
      </c>
    </row>
    <row r="22" spans="1:12" s="56" customFormat="1" ht="18.899999999999999" customHeight="1" x14ac:dyDescent="0.3">
      <c r="A22" s="72" t="s">
        <v>314</v>
      </c>
      <c r="B22" s="63">
        <v>20.6</v>
      </c>
      <c r="C22" s="86">
        <v>9.1474245100000005</v>
      </c>
      <c r="D22" s="86">
        <v>9.1010070600000006</v>
      </c>
      <c r="E22" s="63">
        <v>22</v>
      </c>
      <c r="F22" s="86">
        <v>9.8478066200000001</v>
      </c>
      <c r="G22" s="86">
        <v>9.8173815600000012</v>
      </c>
      <c r="H22" s="63">
        <v>22.4</v>
      </c>
      <c r="I22" s="86">
        <v>10.75888569</v>
      </c>
      <c r="J22" s="86">
        <v>10.711118240000001</v>
      </c>
    </row>
    <row r="23" spans="1:12" s="56" customFormat="1" ht="18.899999999999999" customHeight="1" x14ac:dyDescent="0.3">
      <c r="A23" s="72" t="s">
        <v>315</v>
      </c>
      <c r="B23" s="63">
        <v>19.2</v>
      </c>
      <c r="C23" s="86">
        <v>7.2452830199999996</v>
      </c>
      <c r="D23" s="86">
        <v>7.2539734499999993</v>
      </c>
      <c r="E23" s="63">
        <v>21.2</v>
      </c>
      <c r="F23" s="86">
        <v>7.5985663100000007</v>
      </c>
      <c r="G23" s="86">
        <v>7.6161708900000002</v>
      </c>
      <c r="H23" s="63">
        <v>20.6</v>
      </c>
      <c r="I23" s="86">
        <v>8.1038552299999989</v>
      </c>
      <c r="J23" s="86">
        <v>8.1369302099999992</v>
      </c>
    </row>
    <row r="24" spans="1:12" s="56" customFormat="1" ht="18.899999999999999" customHeight="1" x14ac:dyDescent="0.3">
      <c r="A24" s="72" t="s">
        <v>316</v>
      </c>
      <c r="B24" s="63">
        <v>21.4</v>
      </c>
      <c r="C24" s="86">
        <v>8.5395051899999999</v>
      </c>
      <c r="D24" s="86">
        <v>8.5274657000000005</v>
      </c>
      <c r="E24" s="63">
        <v>30.6</v>
      </c>
      <c r="F24" s="86">
        <v>11.299852289999999</v>
      </c>
      <c r="G24" s="86">
        <v>11.31819245</v>
      </c>
      <c r="H24" s="63">
        <v>24.2</v>
      </c>
      <c r="I24" s="86">
        <v>9.3944099399999992</v>
      </c>
      <c r="J24" s="86">
        <v>9.4185003700000003</v>
      </c>
    </row>
    <row r="25" spans="1:12" s="56" customFormat="1" ht="18.899999999999999" customHeight="1" x14ac:dyDescent="0.3">
      <c r="A25" s="72" t="s">
        <v>297</v>
      </c>
      <c r="B25" s="63">
        <v>0</v>
      </c>
      <c r="C25" s="86">
        <v>6.7058767999999997E-7</v>
      </c>
      <c r="D25" s="86">
        <v>2.4230446000000002E-7</v>
      </c>
      <c r="E25" s="63">
        <v>0</v>
      </c>
      <c r="F25" s="86">
        <v>1.1878981999999999E-6</v>
      </c>
      <c r="G25" s="86">
        <v>3.6157780999999998E-7</v>
      </c>
      <c r="H25" s="63" t="s">
        <v>423</v>
      </c>
      <c r="I25" s="86" t="s">
        <v>423</v>
      </c>
      <c r="J25" s="86" t="s">
        <v>423</v>
      </c>
    </row>
    <row r="26" spans="1:12" s="56" customFormat="1" ht="18.899999999999999" customHeight="1" x14ac:dyDescent="0.3">
      <c r="A26" s="72" t="s">
        <v>317</v>
      </c>
      <c r="B26" s="63">
        <v>45</v>
      </c>
      <c r="C26" s="86">
        <v>8.8967971500000012</v>
      </c>
      <c r="D26" s="86">
        <v>8.8646242700000002</v>
      </c>
      <c r="E26" s="63">
        <v>44.8</v>
      </c>
      <c r="F26" s="86">
        <v>9.8331870099999996</v>
      </c>
      <c r="G26" s="86">
        <v>9.83407871</v>
      </c>
      <c r="H26" s="63">
        <v>41.2</v>
      </c>
      <c r="I26" s="86">
        <v>11.12911939</v>
      </c>
      <c r="J26" s="86">
        <v>11.12003007</v>
      </c>
    </row>
    <row r="27" spans="1:12" s="56" customFormat="1" ht="18.899999999999999" customHeight="1" x14ac:dyDescent="0.3">
      <c r="A27" s="72" t="s">
        <v>318</v>
      </c>
      <c r="B27" s="63">
        <v>54.4</v>
      </c>
      <c r="C27" s="86">
        <v>10.840972499999999</v>
      </c>
      <c r="D27" s="86">
        <v>10.79898532</v>
      </c>
      <c r="E27" s="63">
        <v>50</v>
      </c>
      <c r="F27" s="86">
        <v>10.088781280000001</v>
      </c>
      <c r="G27" s="86">
        <v>10.0553816</v>
      </c>
      <c r="H27" s="63">
        <v>41.6</v>
      </c>
      <c r="I27" s="86">
        <v>10.436527850000001</v>
      </c>
      <c r="J27" s="86">
        <v>10.395171359999999</v>
      </c>
    </row>
    <row r="28" spans="1:12" s="56" customFormat="1" ht="18.899999999999999" customHeight="1" x14ac:dyDescent="0.3">
      <c r="A28" s="72" t="s">
        <v>319</v>
      </c>
      <c r="B28" s="63">
        <v>39</v>
      </c>
      <c r="C28" s="86">
        <v>9.6870342799999989</v>
      </c>
      <c r="D28" s="86">
        <v>9.6518833900000001</v>
      </c>
      <c r="E28" s="63">
        <v>39.4</v>
      </c>
      <c r="F28" s="86">
        <v>9.6050707000000006</v>
      </c>
      <c r="G28" s="86">
        <v>9.5753427500000008</v>
      </c>
      <c r="H28" s="63">
        <v>37</v>
      </c>
      <c r="I28" s="86">
        <v>10.749564209999999</v>
      </c>
      <c r="J28" s="86">
        <v>10.72146566</v>
      </c>
    </row>
    <row r="29" spans="1:12" s="56" customFormat="1" ht="18.899999999999999" customHeight="1" x14ac:dyDescent="0.3">
      <c r="A29" s="72" t="s">
        <v>320</v>
      </c>
      <c r="B29" s="63">
        <v>25.8</v>
      </c>
      <c r="C29" s="86">
        <v>8.7516960699999995</v>
      </c>
      <c r="D29" s="86">
        <v>8.6975085199999995</v>
      </c>
      <c r="E29" s="63">
        <v>28.6</v>
      </c>
      <c r="F29" s="86">
        <v>9.44517834</v>
      </c>
      <c r="G29" s="86">
        <v>9.3952282399999998</v>
      </c>
      <c r="H29" s="63">
        <v>18</v>
      </c>
      <c r="I29" s="86">
        <v>7.9435127999999997</v>
      </c>
      <c r="J29" s="86">
        <v>7.9018139700000001</v>
      </c>
    </row>
    <row r="30" spans="1:12" ht="18.899999999999999" customHeight="1" x14ac:dyDescent="0.25">
      <c r="A30" s="73" t="s">
        <v>169</v>
      </c>
      <c r="B30" s="74">
        <v>663.4</v>
      </c>
      <c r="C30" s="88">
        <v>8.9697133600000001</v>
      </c>
      <c r="D30" s="88">
        <v>8.9649548199999991</v>
      </c>
      <c r="E30" s="74">
        <v>748.8</v>
      </c>
      <c r="F30" s="88">
        <v>9.6274010600000004</v>
      </c>
      <c r="G30" s="88">
        <v>9.6286857099999992</v>
      </c>
      <c r="H30" s="74">
        <v>722.8</v>
      </c>
      <c r="I30" s="88">
        <v>9.7491232799999992</v>
      </c>
      <c r="J30" s="88">
        <v>9.7467903800000002</v>
      </c>
    </row>
    <row r="31" spans="1:12" ht="18.899999999999999" customHeight="1" x14ac:dyDescent="0.25">
      <c r="A31" s="75" t="s">
        <v>29</v>
      </c>
      <c r="B31" s="76">
        <v>1132</v>
      </c>
      <c r="C31" s="89">
        <v>7.6271072200000001</v>
      </c>
      <c r="D31" s="89">
        <v>7.6146401599999995</v>
      </c>
      <c r="E31" s="76">
        <v>1253.2</v>
      </c>
      <c r="F31" s="89">
        <v>8.0790108200000006</v>
      </c>
      <c r="G31" s="89">
        <v>8.0766673200000003</v>
      </c>
      <c r="H31" s="76">
        <v>1216.2</v>
      </c>
      <c r="I31" s="89">
        <v>8.19089183</v>
      </c>
      <c r="J31" s="89">
        <v>8.19089183</v>
      </c>
      <c r="K31" s="77"/>
      <c r="L31" s="77"/>
    </row>
    <row r="32" spans="1:12" ht="18.899999999999999" customHeight="1" x14ac:dyDescent="0.25">
      <c r="A32" s="66" t="s">
        <v>417</v>
      </c>
    </row>
    <row r="33" spans="1:16" s="60" customFormat="1" ht="18.899999999999999" customHeight="1" x14ac:dyDescent="0.3">
      <c r="A33" s="56"/>
      <c r="B33" s="67"/>
      <c r="C33" s="68"/>
      <c r="D33" s="68"/>
      <c r="E33" s="68"/>
      <c r="F33" s="68"/>
      <c r="G33" s="68"/>
      <c r="H33" s="67"/>
      <c r="I33" s="68"/>
      <c r="J33" s="68"/>
      <c r="O33" s="54"/>
      <c r="P33" s="54"/>
    </row>
    <row r="34" spans="1:16" ht="15.6" x14ac:dyDescent="0.3">
      <c r="A34" s="112" t="s">
        <v>465</v>
      </c>
      <c r="B34" s="69"/>
      <c r="C34" s="69"/>
      <c r="D34" s="69"/>
      <c r="E34" s="69"/>
      <c r="F34" s="69"/>
      <c r="G34" s="69"/>
      <c r="H34" s="69"/>
      <c r="I34" s="69"/>
      <c r="J34"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445</v>
      </c>
      <c r="B1" s="55"/>
      <c r="C1" s="55"/>
      <c r="D1" s="55"/>
      <c r="E1" s="55"/>
      <c r="F1" s="55"/>
      <c r="G1" s="55"/>
      <c r="H1" s="55"/>
      <c r="I1" s="55"/>
      <c r="J1" s="55"/>
    </row>
    <row r="2" spans="1:16" s="56" customFormat="1" ht="18.899999999999999" customHeight="1" x14ac:dyDescent="0.3">
      <c r="A2" s="1" t="s">
        <v>457</v>
      </c>
      <c r="B2" s="57"/>
      <c r="C2" s="57"/>
      <c r="D2" s="57"/>
      <c r="E2" s="57"/>
      <c r="F2" s="57"/>
      <c r="G2" s="57"/>
      <c r="H2" s="57"/>
      <c r="I2" s="57"/>
      <c r="J2" s="57"/>
    </row>
    <row r="3" spans="1:16" s="60" customFormat="1" ht="54" customHeight="1" x14ac:dyDescent="0.3">
      <c r="A3" s="109" t="s">
        <v>454</v>
      </c>
      <c r="B3" s="58" t="s">
        <v>428</v>
      </c>
      <c r="C3" s="58" t="s">
        <v>429</v>
      </c>
      <c r="D3" s="58" t="s">
        <v>430</v>
      </c>
      <c r="E3" s="58" t="s">
        <v>431</v>
      </c>
      <c r="F3" s="58" t="s">
        <v>432</v>
      </c>
      <c r="G3" s="58" t="s">
        <v>433</v>
      </c>
      <c r="H3" s="58" t="s">
        <v>434</v>
      </c>
      <c r="I3" s="58" t="s">
        <v>456</v>
      </c>
      <c r="J3" s="58" t="s">
        <v>435</v>
      </c>
      <c r="O3" s="61"/>
      <c r="P3" s="61"/>
    </row>
    <row r="4" spans="1:16" s="56" customFormat="1" ht="18.899999999999999" customHeight="1" x14ac:dyDescent="0.3">
      <c r="A4" s="72" t="s">
        <v>321</v>
      </c>
      <c r="B4" s="63">
        <v>2.8</v>
      </c>
      <c r="C4" s="86">
        <v>4.1666666699999997</v>
      </c>
      <c r="D4" s="86">
        <v>4.1962441000000004</v>
      </c>
      <c r="E4" s="63">
        <v>5</v>
      </c>
      <c r="F4" s="86">
        <v>6.3938618899999993</v>
      </c>
      <c r="G4" s="86">
        <v>6.4270457800000003</v>
      </c>
      <c r="H4" s="63">
        <v>3.6</v>
      </c>
      <c r="I4" s="86">
        <v>4.1379310299999998</v>
      </c>
      <c r="J4" s="86">
        <v>4.1736908599999998</v>
      </c>
    </row>
    <row r="5" spans="1:16" s="56" customFormat="1" ht="18.899999999999999" customHeight="1" x14ac:dyDescent="0.3">
      <c r="A5" s="72" t="s">
        <v>342</v>
      </c>
      <c r="B5" s="63">
        <v>6.4</v>
      </c>
      <c r="C5" s="86">
        <v>8.1632653099999999</v>
      </c>
      <c r="D5" s="86">
        <v>8.1726245100000003</v>
      </c>
      <c r="E5" s="63">
        <v>7.8</v>
      </c>
      <c r="F5" s="86">
        <v>8.7053571400000003</v>
      </c>
      <c r="G5" s="86">
        <v>8.7518346000000005</v>
      </c>
      <c r="H5" s="63">
        <v>8.4</v>
      </c>
      <c r="I5" s="86">
        <v>8.416833669999999</v>
      </c>
      <c r="J5" s="86">
        <v>8.4487029800000002</v>
      </c>
    </row>
    <row r="6" spans="1:16" s="56" customFormat="1" ht="18.899999999999999" customHeight="1" x14ac:dyDescent="0.3">
      <c r="A6" s="72" t="s">
        <v>322</v>
      </c>
      <c r="B6" s="63">
        <v>5.6</v>
      </c>
      <c r="C6" s="86">
        <v>4.8780487800000003</v>
      </c>
      <c r="D6" s="86">
        <v>4.88554026</v>
      </c>
      <c r="E6" s="63">
        <v>7</v>
      </c>
      <c r="F6" s="86">
        <v>6.1728395100000002</v>
      </c>
      <c r="G6" s="86">
        <v>6.1678551400000003</v>
      </c>
      <c r="H6" s="63">
        <v>9.6</v>
      </c>
      <c r="I6" s="86">
        <v>6.9364161800000002</v>
      </c>
      <c r="J6" s="86">
        <v>6.9140773000000006</v>
      </c>
    </row>
    <row r="7" spans="1:16" s="56" customFormat="1" ht="18.899999999999999" customHeight="1" x14ac:dyDescent="0.3">
      <c r="A7" s="72" t="s">
        <v>337</v>
      </c>
      <c r="B7" s="63">
        <v>2.2000000000000002</v>
      </c>
      <c r="C7" s="86">
        <v>7.4829932000000001</v>
      </c>
      <c r="D7" s="86">
        <v>7.4752201200000004</v>
      </c>
      <c r="E7" s="63">
        <v>2.8</v>
      </c>
      <c r="F7" s="86">
        <v>8.6956521699999989</v>
      </c>
      <c r="G7" s="86">
        <v>8.7037487200000001</v>
      </c>
      <c r="H7" s="63">
        <v>3</v>
      </c>
      <c r="I7" s="86">
        <v>8.8235294100000008</v>
      </c>
      <c r="J7" s="86">
        <v>8.7358115900000008</v>
      </c>
    </row>
    <row r="8" spans="1:16" s="56" customFormat="1" ht="18.899999999999999" customHeight="1" x14ac:dyDescent="0.3">
      <c r="A8" s="72" t="s">
        <v>323</v>
      </c>
      <c r="B8" s="63">
        <v>9.1999999999999993</v>
      </c>
      <c r="C8" s="86">
        <v>4.9568965499999997</v>
      </c>
      <c r="D8" s="86">
        <v>4.9375237199999997</v>
      </c>
      <c r="E8" s="63">
        <v>14.8</v>
      </c>
      <c r="F8" s="86">
        <v>6.5486725699999999</v>
      </c>
      <c r="G8" s="86">
        <v>6.5173698099999999</v>
      </c>
      <c r="H8" s="63">
        <v>14.4</v>
      </c>
      <c r="I8" s="86">
        <v>5.7738572600000007</v>
      </c>
      <c r="J8" s="86">
        <v>5.7501675399999996</v>
      </c>
    </row>
    <row r="9" spans="1:16" s="56" customFormat="1" ht="18.899999999999999" customHeight="1" x14ac:dyDescent="0.3">
      <c r="A9" s="72" t="s">
        <v>338</v>
      </c>
      <c r="B9" s="63">
        <v>8.4</v>
      </c>
      <c r="C9" s="86">
        <v>5.5408971000000005</v>
      </c>
      <c r="D9" s="86">
        <v>5.5486331899999994</v>
      </c>
      <c r="E9" s="63">
        <v>9.4</v>
      </c>
      <c r="F9" s="86">
        <v>5.1254089399999998</v>
      </c>
      <c r="G9" s="86">
        <v>5.14414529</v>
      </c>
      <c r="H9" s="63">
        <v>15.6</v>
      </c>
      <c r="I9" s="86">
        <v>8.4051724100000005</v>
      </c>
      <c r="J9" s="86">
        <v>8.4284818000000001</v>
      </c>
    </row>
    <row r="10" spans="1:16" s="56" customFormat="1" ht="18.899999999999999" customHeight="1" x14ac:dyDescent="0.3">
      <c r="A10" s="72" t="s">
        <v>324</v>
      </c>
      <c r="B10" s="63">
        <v>10.4</v>
      </c>
      <c r="C10" s="86">
        <v>6.8692206100000002</v>
      </c>
      <c r="D10" s="86">
        <v>6.8497995199999995</v>
      </c>
      <c r="E10" s="63">
        <v>7.6</v>
      </c>
      <c r="F10" s="86">
        <v>5.3748231999999998</v>
      </c>
      <c r="G10" s="86">
        <v>5.3562600800000002</v>
      </c>
      <c r="H10" s="63">
        <v>8.6</v>
      </c>
      <c r="I10" s="86">
        <v>5.9065934100000002</v>
      </c>
      <c r="J10" s="86">
        <v>5.88212096</v>
      </c>
    </row>
    <row r="11" spans="1:16" s="56" customFormat="1" ht="18.899999999999999" customHeight="1" x14ac:dyDescent="0.3">
      <c r="A11" s="72" t="s">
        <v>325</v>
      </c>
      <c r="B11" s="63">
        <v>4.8</v>
      </c>
      <c r="C11" s="86">
        <v>5.4919908500000005</v>
      </c>
      <c r="D11" s="86">
        <v>5.4645300299999997</v>
      </c>
      <c r="E11" s="63">
        <v>4</v>
      </c>
      <c r="F11" s="86">
        <v>5.22193211</v>
      </c>
      <c r="G11" s="86">
        <v>5.1823518100000001</v>
      </c>
      <c r="H11" s="63">
        <v>3.4</v>
      </c>
      <c r="I11" s="86">
        <v>3.8031319899999998</v>
      </c>
      <c r="J11" s="86">
        <v>3.78916231</v>
      </c>
    </row>
    <row r="12" spans="1:16" s="56" customFormat="1" ht="18.899999999999999" customHeight="1" x14ac:dyDescent="0.3">
      <c r="A12" s="72" t="s">
        <v>206</v>
      </c>
      <c r="B12" s="63">
        <v>3.6</v>
      </c>
      <c r="C12" s="86">
        <v>5.8823529399999996</v>
      </c>
      <c r="D12" s="86">
        <v>5.8772156399999993</v>
      </c>
      <c r="E12" s="63">
        <v>3.6</v>
      </c>
      <c r="F12" s="86">
        <v>5.66037736</v>
      </c>
      <c r="G12" s="86">
        <v>5.6282125699999996</v>
      </c>
      <c r="H12" s="63">
        <v>2.4</v>
      </c>
      <c r="I12" s="86">
        <v>3.6363636400000003</v>
      </c>
      <c r="J12" s="86">
        <v>3.6230520899999998</v>
      </c>
    </row>
    <row r="13" spans="1:16" s="56" customFormat="1" ht="18.899999999999999" customHeight="1" x14ac:dyDescent="0.3">
      <c r="A13" s="72" t="s">
        <v>326</v>
      </c>
      <c r="B13" s="63">
        <v>11.6</v>
      </c>
      <c r="C13" s="86">
        <v>8.3453237400000013</v>
      </c>
      <c r="D13" s="86">
        <v>8.3020988200000012</v>
      </c>
      <c r="E13" s="63">
        <v>7.8</v>
      </c>
      <c r="F13" s="86">
        <v>5.3133514999999996</v>
      </c>
      <c r="G13" s="86">
        <v>5.3066547399999999</v>
      </c>
      <c r="H13" s="63">
        <v>9.1999999999999993</v>
      </c>
      <c r="I13" s="86">
        <v>6.5527065499999999</v>
      </c>
      <c r="J13" s="86">
        <v>6.5339756400000004</v>
      </c>
    </row>
    <row r="14" spans="1:16" s="56" customFormat="1" ht="18.899999999999999" customHeight="1" x14ac:dyDescent="0.3">
      <c r="A14" s="72" t="s">
        <v>339</v>
      </c>
      <c r="B14" s="63">
        <v>7.6</v>
      </c>
      <c r="C14" s="86">
        <v>5.9467918600000003</v>
      </c>
      <c r="D14" s="86">
        <v>5.9299590999999996</v>
      </c>
      <c r="E14" s="63">
        <v>11.2</v>
      </c>
      <c r="F14" s="86">
        <v>6.1742006600000003</v>
      </c>
      <c r="G14" s="86">
        <v>6.14862939</v>
      </c>
      <c r="H14" s="63">
        <v>13.8</v>
      </c>
      <c r="I14" s="86">
        <v>7.16510903</v>
      </c>
      <c r="J14" s="86">
        <v>7.1381387399999996</v>
      </c>
    </row>
    <row r="15" spans="1:16" s="56" customFormat="1" ht="18.899999999999999" customHeight="1" x14ac:dyDescent="0.3">
      <c r="A15" s="72" t="s">
        <v>327</v>
      </c>
      <c r="B15" s="63">
        <v>22</v>
      </c>
      <c r="C15" s="86">
        <v>6.6185318899999999</v>
      </c>
      <c r="D15" s="86">
        <v>6.5790621199999997</v>
      </c>
      <c r="E15" s="63">
        <v>20.2</v>
      </c>
      <c r="F15" s="86">
        <v>5.9376837199999999</v>
      </c>
      <c r="G15" s="86">
        <v>5.91178062</v>
      </c>
      <c r="H15" s="63">
        <v>18.2</v>
      </c>
      <c r="I15" s="86">
        <v>6.4493267199999993</v>
      </c>
      <c r="J15" s="86">
        <v>6.4323240300000002</v>
      </c>
    </row>
    <row r="16" spans="1:16" s="56" customFormat="1" ht="18.899999999999999" customHeight="1" x14ac:dyDescent="0.3">
      <c r="A16" s="72" t="s">
        <v>340</v>
      </c>
      <c r="B16" s="63">
        <v>6.2</v>
      </c>
      <c r="C16" s="86">
        <v>11.92307692</v>
      </c>
      <c r="D16" s="86">
        <v>11.872933870000001</v>
      </c>
      <c r="E16" s="63">
        <v>3.2</v>
      </c>
      <c r="F16" s="86">
        <v>6.8376068400000003</v>
      </c>
      <c r="G16" s="86">
        <v>6.8461804200000005</v>
      </c>
      <c r="H16" s="63">
        <v>3.4</v>
      </c>
      <c r="I16" s="86">
        <v>6.2271062299999995</v>
      </c>
      <c r="J16" s="86">
        <v>6.22090386</v>
      </c>
    </row>
    <row r="17" spans="1:16" s="56" customFormat="1" ht="18.899999999999999" customHeight="1" x14ac:dyDescent="0.3">
      <c r="A17" s="72" t="s">
        <v>328</v>
      </c>
      <c r="B17" s="63">
        <v>2</v>
      </c>
      <c r="C17" s="86">
        <v>5.46448087</v>
      </c>
      <c r="D17" s="86">
        <v>5.4700258499999999</v>
      </c>
      <c r="E17" s="63">
        <v>2.8</v>
      </c>
      <c r="F17" s="86">
        <v>7.1794871800000006</v>
      </c>
      <c r="G17" s="86">
        <v>7.1693965500000001</v>
      </c>
      <c r="H17" s="63">
        <v>2.8</v>
      </c>
      <c r="I17" s="86">
        <v>8.5889570600000003</v>
      </c>
      <c r="J17" s="86">
        <v>8.5436418500000002</v>
      </c>
    </row>
    <row r="18" spans="1:16" s="56" customFormat="1" ht="18.899999999999999" customHeight="1" x14ac:dyDescent="0.3">
      <c r="A18" s="72" t="s">
        <v>329</v>
      </c>
      <c r="B18" s="63">
        <v>3</v>
      </c>
      <c r="C18" s="86">
        <v>3.9577836399999997</v>
      </c>
      <c r="D18" s="86">
        <v>3.9432805799999997</v>
      </c>
      <c r="E18" s="63">
        <v>5.4</v>
      </c>
      <c r="F18" s="86">
        <v>6.95876289</v>
      </c>
      <c r="G18" s="86">
        <v>6.9508692299999995</v>
      </c>
      <c r="H18" s="63">
        <v>4.2</v>
      </c>
      <c r="I18" s="86">
        <v>6.9536423799999998</v>
      </c>
      <c r="J18" s="86">
        <v>6.9479953499999993</v>
      </c>
    </row>
    <row r="19" spans="1:16" s="56" customFormat="1" ht="18.899999999999999" customHeight="1" x14ac:dyDescent="0.3">
      <c r="A19" s="72" t="s">
        <v>330</v>
      </c>
      <c r="B19" s="63">
        <v>2.2000000000000002</v>
      </c>
      <c r="C19" s="86">
        <v>9.2436974799999998</v>
      </c>
      <c r="D19" s="86">
        <v>9.1756143899999998</v>
      </c>
      <c r="E19" s="63">
        <v>2.4</v>
      </c>
      <c r="F19" s="86">
        <v>9.3023255799999998</v>
      </c>
      <c r="G19" s="86">
        <v>9.29130872</v>
      </c>
      <c r="H19" s="63">
        <v>2.4</v>
      </c>
      <c r="I19" s="86">
        <v>7.2289156600000002</v>
      </c>
      <c r="J19" s="86">
        <v>7.1935971799999994</v>
      </c>
    </row>
    <row r="20" spans="1:16" s="56" customFormat="1" ht="18.899999999999999" customHeight="1" x14ac:dyDescent="0.3">
      <c r="A20" s="72" t="s">
        <v>331</v>
      </c>
      <c r="B20" s="63">
        <v>3.4</v>
      </c>
      <c r="C20" s="86">
        <v>5.3459119499999996</v>
      </c>
      <c r="D20" s="86">
        <v>5.3316654699999999</v>
      </c>
      <c r="E20" s="63">
        <v>3.2</v>
      </c>
      <c r="F20" s="86">
        <v>4.8338368599999999</v>
      </c>
      <c r="G20" s="86">
        <v>4.8261938600000001</v>
      </c>
      <c r="H20" s="63">
        <v>4.4000000000000004</v>
      </c>
      <c r="I20" s="86">
        <v>5.7591622999999998</v>
      </c>
      <c r="J20" s="86">
        <v>5.7441820400000001</v>
      </c>
    </row>
    <row r="21" spans="1:16" s="56" customFormat="1" ht="18.899999999999999" customHeight="1" x14ac:dyDescent="0.3">
      <c r="A21" s="72" t="s">
        <v>332</v>
      </c>
      <c r="B21" s="63">
        <v>5</v>
      </c>
      <c r="C21" s="86">
        <v>7.5075075099999999</v>
      </c>
      <c r="D21" s="86">
        <v>7.4726870700000001</v>
      </c>
      <c r="E21" s="63">
        <v>5.2</v>
      </c>
      <c r="F21" s="86">
        <v>9.1228070199999998</v>
      </c>
      <c r="G21" s="86">
        <v>9.0825262099999993</v>
      </c>
      <c r="H21" s="63">
        <v>4.2</v>
      </c>
      <c r="I21" s="86">
        <v>7.8651685400000009</v>
      </c>
      <c r="J21" s="86">
        <v>7.8492649499999994</v>
      </c>
    </row>
    <row r="22" spans="1:16" s="56" customFormat="1" ht="18.899999999999999" customHeight="1" x14ac:dyDescent="0.3">
      <c r="A22" s="72" t="s">
        <v>341</v>
      </c>
      <c r="B22" s="63">
        <v>6.4</v>
      </c>
      <c r="C22" s="86">
        <v>6.9264069299999997</v>
      </c>
      <c r="D22" s="86">
        <v>6.8734032000000003</v>
      </c>
      <c r="E22" s="63">
        <v>6.6</v>
      </c>
      <c r="F22" s="86">
        <v>6.1797752800000003</v>
      </c>
      <c r="G22" s="86">
        <v>6.1765903599999996</v>
      </c>
      <c r="H22" s="63">
        <v>7.6</v>
      </c>
      <c r="I22" s="86">
        <v>7.5697211200000005</v>
      </c>
      <c r="J22" s="86">
        <v>7.5751415700000004</v>
      </c>
    </row>
    <row r="23" spans="1:16" s="56" customFormat="1" ht="18.899999999999999" customHeight="1" x14ac:dyDescent="0.3">
      <c r="A23" s="72" t="s">
        <v>333</v>
      </c>
      <c r="B23" s="63">
        <v>14.4</v>
      </c>
      <c r="C23" s="86">
        <v>5.7370517899999998</v>
      </c>
      <c r="D23" s="86">
        <v>5.7015522800000005</v>
      </c>
      <c r="E23" s="63">
        <v>15.6</v>
      </c>
      <c r="F23" s="86">
        <v>5.2809749500000001</v>
      </c>
      <c r="G23" s="86">
        <v>5.2565708099999995</v>
      </c>
      <c r="H23" s="63">
        <v>16.2</v>
      </c>
      <c r="I23" s="86">
        <v>6.0902255600000004</v>
      </c>
      <c r="J23" s="86">
        <v>6.0621560800000003</v>
      </c>
    </row>
    <row r="24" spans="1:16" s="56" customFormat="1" ht="18.899999999999999" customHeight="1" x14ac:dyDescent="0.3">
      <c r="A24" s="72" t="s">
        <v>334</v>
      </c>
      <c r="B24" s="63">
        <v>8.1999999999999993</v>
      </c>
      <c r="C24" s="86">
        <v>6.7434210499999994</v>
      </c>
      <c r="D24" s="86">
        <v>6.7188439500000001</v>
      </c>
      <c r="E24" s="63">
        <v>10.199999999999999</v>
      </c>
      <c r="F24" s="86">
        <v>8.6003372699999989</v>
      </c>
      <c r="G24" s="86">
        <v>8.5834626900000011</v>
      </c>
      <c r="H24" s="63">
        <v>8.8000000000000007</v>
      </c>
      <c r="I24" s="86">
        <v>8.0586080599999992</v>
      </c>
      <c r="J24" s="86">
        <v>8.0356372700000005</v>
      </c>
    </row>
    <row r="25" spans="1:16" s="56" customFormat="1" ht="18.899999999999999" customHeight="1" x14ac:dyDescent="0.3">
      <c r="A25" s="72" t="s">
        <v>335</v>
      </c>
      <c r="B25" s="63">
        <v>14</v>
      </c>
      <c r="C25" s="86">
        <v>7.2614107900000002</v>
      </c>
      <c r="D25" s="86">
        <v>7.2300224799999997</v>
      </c>
      <c r="E25" s="63">
        <v>13.4</v>
      </c>
      <c r="F25" s="86">
        <v>6.9214875999999999</v>
      </c>
      <c r="G25" s="86">
        <v>6.8991793699999997</v>
      </c>
      <c r="H25" s="63">
        <v>14</v>
      </c>
      <c r="I25" s="86">
        <v>8.2449941099999986</v>
      </c>
      <c r="J25" s="86">
        <v>8.2223552899999994</v>
      </c>
    </row>
    <row r="26" spans="1:16" s="56" customFormat="1" ht="18.899999999999999" customHeight="1" x14ac:dyDescent="0.3">
      <c r="A26" s="72" t="s">
        <v>336</v>
      </c>
      <c r="B26" s="63">
        <v>10.4</v>
      </c>
      <c r="C26" s="86">
        <v>8.6378737499999989</v>
      </c>
      <c r="D26" s="86">
        <v>8.5800157000000006</v>
      </c>
      <c r="E26" s="63">
        <v>11.2</v>
      </c>
      <c r="F26" s="86">
        <v>9.6219931299999999</v>
      </c>
      <c r="G26" s="86">
        <v>9.5351843399999989</v>
      </c>
      <c r="H26" s="63">
        <v>8.4</v>
      </c>
      <c r="I26" s="86">
        <v>8.4677419399999998</v>
      </c>
      <c r="J26" s="86">
        <v>8.411058220000001</v>
      </c>
    </row>
    <row r="27" spans="1:16" s="56" customFormat="1" ht="18.899999999999999" customHeight="1" x14ac:dyDescent="0.3">
      <c r="A27" s="73" t="s">
        <v>174</v>
      </c>
      <c r="B27" s="74">
        <v>169.8</v>
      </c>
      <c r="C27" s="87">
        <v>6.4739972500000009</v>
      </c>
      <c r="D27" s="87">
        <v>6.4743933599999997</v>
      </c>
      <c r="E27" s="74">
        <v>180.4</v>
      </c>
      <c r="F27" s="87">
        <v>6.4062499999999991</v>
      </c>
      <c r="G27" s="87">
        <v>6.4139983999999997</v>
      </c>
      <c r="H27" s="74">
        <v>186.6</v>
      </c>
      <c r="I27" s="87">
        <v>6.7471796400000006</v>
      </c>
      <c r="J27" s="87">
        <v>6.7565618399999998</v>
      </c>
    </row>
    <row r="28" spans="1:16" ht="18.899999999999999" customHeight="1" x14ac:dyDescent="0.25">
      <c r="A28" s="75" t="s">
        <v>29</v>
      </c>
      <c r="B28" s="76">
        <v>1132</v>
      </c>
      <c r="C28" s="89">
        <v>7.6271072200000001</v>
      </c>
      <c r="D28" s="89">
        <v>7.6146401599999995</v>
      </c>
      <c r="E28" s="76">
        <v>1253.2</v>
      </c>
      <c r="F28" s="89">
        <v>8.0790108200000006</v>
      </c>
      <c r="G28" s="89">
        <v>8.0766673200000003</v>
      </c>
      <c r="H28" s="76">
        <v>1216.2</v>
      </c>
      <c r="I28" s="89">
        <v>8.19089183</v>
      </c>
      <c r="J28" s="89">
        <v>8.19089183</v>
      </c>
      <c r="K28" s="77"/>
      <c r="L28" s="77"/>
    </row>
    <row r="29" spans="1:16" ht="18.899999999999999" customHeight="1" x14ac:dyDescent="0.25">
      <c r="A29" s="66" t="s">
        <v>417</v>
      </c>
    </row>
    <row r="30" spans="1:16" s="60" customFormat="1" ht="18.899999999999999" customHeight="1" x14ac:dyDescent="0.3">
      <c r="A30" s="56"/>
      <c r="B30" s="69"/>
      <c r="C30" s="69"/>
      <c r="D30" s="69"/>
      <c r="E30" s="69"/>
      <c r="F30" s="69"/>
      <c r="G30" s="69"/>
      <c r="H30" s="69"/>
      <c r="I30" s="69"/>
      <c r="J30" s="69"/>
      <c r="O30" s="54"/>
      <c r="P30" s="54"/>
    </row>
    <row r="31" spans="1:16" ht="15.6" x14ac:dyDescent="0.3">
      <c r="A31" s="112" t="s">
        <v>465</v>
      </c>
    </row>
    <row r="32" spans="1:16" x14ac:dyDescent="0.25">
      <c r="B32" s="68"/>
      <c r="H32" s="68"/>
    </row>
    <row r="33" s="68" customFormat="1" x14ac:dyDescent="0.25"/>
    <row r="34" s="68" customFormat="1" x14ac:dyDescent="0.25"/>
    <row r="35" s="68" customFormat="1" x14ac:dyDescent="0.25"/>
    <row r="36" s="68" customFormat="1" x14ac:dyDescent="0.25"/>
    <row r="37" s="68" customFormat="1" x14ac:dyDescent="0.25"/>
    <row r="38" s="68" customFormat="1" x14ac:dyDescent="0.25"/>
    <row r="39" s="68" customFormat="1" x14ac:dyDescent="0.25"/>
    <row r="40" s="68" customFormat="1" x14ac:dyDescent="0.25"/>
    <row r="41" s="68" customFormat="1" x14ac:dyDescent="0.25"/>
    <row r="42" s="68" customFormat="1" x14ac:dyDescent="0.25"/>
    <row r="43" s="68" customFormat="1" x14ac:dyDescent="0.25"/>
    <row r="44" s="68" customFormat="1" x14ac:dyDescent="0.25"/>
    <row r="45" s="68" customFormat="1" x14ac:dyDescent="0.25"/>
    <row r="46" s="68" customFormat="1" x14ac:dyDescent="0.25"/>
    <row r="47" s="68" customFormat="1" x14ac:dyDescent="0.25"/>
    <row r="48" s="68" customFormat="1" x14ac:dyDescent="0.25"/>
    <row r="49" spans="1:10" x14ac:dyDescent="0.25">
      <c r="B49" s="68"/>
      <c r="H49" s="68"/>
    </row>
    <row r="50" spans="1:10" x14ac:dyDescent="0.25">
      <c r="B50" s="68"/>
      <c r="H50" s="68"/>
    </row>
    <row r="51" spans="1:10" x14ac:dyDescent="0.25">
      <c r="A51" s="56"/>
      <c r="B51" s="56"/>
      <c r="C51" s="56"/>
      <c r="D51" s="56"/>
      <c r="F51" s="56"/>
      <c r="G51" s="56"/>
      <c r="H51" s="56"/>
      <c r="I51" s="56"/>
      <c r="J51" s="56"/>
    </row>
    <row r="52" spans="1:10" x14ac:dyDescent="0.25">
      <c r="B52" s="68"/>
      <c r="H52" s="68"/>
    </row>
    <row r="53" spans="1:10" x14ac:dyDescent="0.25">
      <c r="B53" s="68"/>
      <c r="H53"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444</v>
      </c>
      <c r="B1" s="55"/>
      <c r="C1" s="55"/>
      <c r="D1" s="55"/>
      <c r="E1" s="55"/>
      <c r="F1" s="55"/>
      <c r="G1" s="55"/>
      <c r="H1" s="55"/>
      <c r="I1" s="55"/>
      <c r="J1" s="55"/>
    </row>
    <row r="2" spans="1:16" s="56" customFormat="1" ht="18.899999999999999" customHeight="1" x14ac:dyDescent="0.3">
      <c r="A2" s="1" t="s">
        <v>457</v>
      </c>
      <c r="B2" s="57"/>
      <c r="C2" s="57"/>
      <c r="D2" s="57"/>
      <c r="E2" s="57"/>
      <c r="F2" s="57"/>
      <c r="G2" s="57"/>
      <c r="H2" s="57"/>
      <c r="I2" s="57"/>
      <c r="J2" s="57"/>
    </row>
    <row r="3" spans="1:16" s="60" customFormat="1" ht="54" customHeight="1" x14ac:dyDescent="0.3">
      <c r="A3" s="109" t="s">
        <v>454</v>
      </c>
      <c r="B3" s="58" t="s">
        <v>428</v>
      </c>
      <c r="C3" s="58" t="s">
        <v>429</v>
      </c>
      <c r="D3" s="58" t="s">
        <v>430</v>
      </c>
      <c r="E3" s="58" t="s">
        <v>431</v>
      </c>
      <c r="F3" s="58" t="s">
        <v>432</v>
      </c>
      <c r="G3" s="58" t="s">
        <v>433</v>
      </c>
      <c r="H3" s="58" t="s">
        <v>434</v>
      </c>
      <c r="I3" s="58" t="s">
        <v>456</v>
      </c>
      <c r="J3" s="58" t="s">
        <v>435</v>
      </c>
      <c r="O3" s="61"/>
      <c r="P3" s="61"/>
    </row>
    <row r="4" spans="1:16" s="56" customFormat="1" ht="18.899999999999999" customHeight="1" x14ac:dyDescent="0.3">
      <c r="A4" s="72" t="s">
        <v>343</v>
      </c>
      <c r="B4" s="63">
        <v>6.6</v>
      </c>
      <c r="C4" s="86">
        <v>5.1724137900000002</v>
      </c>
      <c r="D4" s="86">
        <v>5.1864762300000002</v>
      </c>
      <c r="E4" s="63">
        <v>8.1999999999999993</v>
      </c>
      <c r="F4" s="86">
        <v>5.6241426599999995</v>
      </c>
      <c r="G4" s="86">
        <v>5.6403184600000005</v>
      </c>
      <c r="H4" s="63">
        <v>7.2</v>
      </c>
      <c r="I4" s="86">
        <v>5.2098408100000002</v>
      </c>
      <c r="J4" s="86">
        <v>5.2295244700000003</v>
      </c>
    </row>
    <row r="5" spans="1:16" s="56" customFormat="1" ht="18.899999999999999" customHeight="1" x14ac:dyDescent="0.3">
      <c r="A5" s="72" t="s">
        <v>351</v>
      </c>
      <c r="B5" s="63">
        <v>2.8</v>
      </c>
      <c r="C5" s="86">
        <v>5.7142857100000004</v>
      </c>
      <c r="D5" s="86">
        <v>5.6984618299999994</v>
      </c>
      <c r="E5" s="63">
        <v>3.4</v>
      </c>
      <c r="F5" s="86">
        <v>6.02836879</v>
      </c>
      <c r="G5" s="86">
        <v>6.0015889400000004</v>
      </c>
      <c r="H5" s="63">
        <v>2.8</v>
      </c>
      <c r="I5" s="86">
        <v>6.7961165000000001</v>
      </c>
      <c r="J5" s="86">
        <v>6.7858946800000002</v>
      </c>
    </row>
    <row r="6" spans="1:16" s="56" customFormat="1" ht="18.899999999999999" customHeight="1" x14ac:dyDescent="0.3">
      <c r="A6" s="72" t="s">
        <v>344</v>
      </c>
      <c r="B6" s="63">
        <v>3.4</v>
      </c>
      <c r="C6" s="86">
        <v>6.640625</v>
      </c>
      <c r="D6" s="86">
        <v>6.5989103699999996</v>
      </c>
      <c r="E6" s="63">
        <v>5.8</v>
      </c>
      <c r="F6" s="86">
        <v>8.6826347300000002</v>
      </c>
      <c r="G6" s="86">
        <v>8.6832266600000008</v>
      </c>
      <c r="H6" s="63">
        <v>4.4000000000000004</v>
      </c>
      <c r="I6" s="86">
        <v>5.8510638300000002</v>
      </c>
      <c r="J6" s="86">
        <v>5.8475316399999997</v>
      </c>
    </row>
    <row r="7" spans="1:16" s="56" customFormat="1" ht="18.899999999999999" customHeight="1" x14ac:dyDescent="0.3">
      <c r="A7" s="72" t="s">
        <v>352</v>
      </c>
      <c r="B7" s="63">
        <v>8.1999999999999993</v>
      </c>
      <c r="C7" s="86">
        <v>7.0205479500000001</v>
      </c>
      <c r="D7" s="86">
        <v>7.0333649100000004</v>
      </c>
      <c r="E7" s="63">
        <v>8.4</v>
      </c>
      <c r="F7" s="86">
        <v>6.9078947399999997</v>
      </c>
      <c r="G7" s="86">
        <v>6.9056354599999992</v>
      </c>
      <c r="H7" s="63">
        <v>7.4</v>
      </c>
      <c r="I7" s="86">
        <v>5.7542768300000002</v>
      </c>
      <c r="J7" s="86">
        <v>5.7739808400000001</v>
      </c>
    </row>
    <row r="8" spans="1:16" s="56" customFormat="1" ht="18.899999999999999" customHeight="1" x14ac:dyDescent="0.3">
      <c r="A8" s="72" t="s">
        <v>353</v>
      </c>
      <c r="B8" s="63">
        <v>2.2000000000000002</v>
      </c>
      <c r="C8" s="86">
        <v>3.5830618899999997</v>
      </c>
      <c r="D8" s="86">
        <v>3.5677928800000003</v>
      </c>
      <c r="E8" s="63">
        <v>5.2</v>
      </c>
      <c r="F8" s="86">
        <v>7.5581395300000009</v>
      </c>
      <c r="G8" s="86">
        <v>7.5120530699999994</v>
      </c>
      <c r="H8" s="63">
        <v>3.4</v>
      </c>
      <c r="I8" s="86">
        <v>5.2959501600000003</v>
      </c>
      <c r="J8" s="86">
        <v>5.2824919100000001</v>
      </c>
    </row>
    <row r="9" spans="1:16" s="56" customFormat="1" ht="18.899999999999999" customHeight="1" x14ac:dyDescent="0.3">
      <c r="A9" s="72" t="s">
        <v>354</v>
      </c>
      <c r="B9" s="63">
        <v>11</v>
      </c>
      <c r="C9" s="86">
        <v>5.9847660499999993</v>
      </c>
      <c r="D9" s="86">
        <v>5.9815433999999996</v>
      </c>
      <c r="E9" s="63">
        <v>14.6</v>
      </c>
      <c r="F9" s="86">
        <v>7.9089924199999997</v>
      </c>
      <c r="G9" s="86">
        <v>7.8969515399999999</v>
      </c>
      <c r="H9" s="63">
        <v>14.4</v>
      </c>
      <c r="I9" s="86">
        <v>7.8516902900000005</v>
      </c>
      <c r="J9" s="86">
        <v>7.8777184</v>
      </c>
    </row>
    <row r="10" spans="1:16" s="56" customFormat="1" ht="18.899999999999999" customHeight="1" x14ac:dyDescent="0.3">
      <c r="A10" s="72" t="s">
        <v>345</v>
      </c>
      <c r="B10" s="63">
        <v>1.6</v>
      </c>
      <c r="C10" s="86">
        <v>4.5454545499999996</v>
      </c>
      <c r="D10" s="86">
        <v>4.5340896900000001</v>
      </c>
      <c r="E10" s="63" t="s">
        <v>423</v>
      </c>
      <c r="F10" s="86" t="s">
        <v>423</v>
      </c>
      <c r="G10" s="86" t="s">
        <v>423</v>
      </c>
      <c r="H10" s="63">
        <v>2.2000000000000002</v>
      </c>
      <c r="I10" s="86">
        <v>5.8510638300000002</v>
      </c>
      <c r="J10" s="86">
        <v>5.83595416</v>
      </c>
    </row>
    <row r="11" spans="1:16" s="56" customFormat="1" ht="18.899999999999999" customHeight="1" x14ac:dyDescent="0.3">
      <c r="A11" s="72" t="s">
        <v>346</v>
      </c>
      <c r="B11" s="63">
        <v>3.8</v>
      </c>
      <c r="C11" s="86">
        <v>9.8958333300000003</v>
      </c>
      <c r="D11" s="86">
        <v>9.86257567</v>
      </c>
      <c r="E11" s="63">
        <v>4.5999999999999996</v>
      </c>
      <c r="F11" s="86">
        <v>11.38613861</v>
      </c>
      <c r="G11" s="86">
        <v>11.393572729999999</v>
      </c>
      <c r="H11" s="63">
        <v>1.8</v>
      </c>
      <c r="I11" s="86">
        <v>5.3892215600000002</v>
      </c>
      <c r="J11" s="86">
        <v>5.4003981599999999</v>
      </c>
    </row>
    <row r="12" spans="1:16" s="56" customFormat="1" ht="18.899999999999999" customHeight="1" x14ac:dyDescent="0.3">
      <c r="A12" s="72" t="s">
        <v>347</v>
      </c>
      <c r="B12" s="63">
        <v>5.6</v>
      </c>
      <c r="C12" s="86">
        <v>6.5116279099999996</v>
      </c>
      <c r="D12" s="86">
        <v>6.5083935899999998</v>
      </c>
      <c r="E12" s="63">
        <v>6.2</v>
      </c>
      <c r="F12" s="86">
        <v>6.7245119300000002</v>
      </c>
      <c r="G12" s="86">
        <v>6.7239334799999995</v>
      </c>
      <c r="H12" s="63">
        <v>7.4</v>
      </c>
      <c r="I12" s="86">
        <v>6.9679849300000001</v>
      </c>
      <c r="J12" s="86">
        <v>6.994719990000001</v>
      </c>
    </row>
    <row r="13" spans="1:16" s="56" customFormat="1" ht="18.899999999999999" customHeight="1" x14ac:dyDescent="0.3">
      <c r="A13" s="72" t="s">
        <v>348</v>
      </c>
      <c r="B13" s="63">
        <v>2.4</v>
      </c>
      <c r="C13" s="86">
        <v>6.3492063500000002</v>
      </c>
      <c r="D13" s="86">
        <v>6.3036721800000004</v>
      </c>
      <c r="E13" s="63" t="s">
        <v>423</v>
      </c>
      <c r="F13" s="86" t="s">
        <v>423</v>
      </c>
      <c r="G13" s="86" t="s">
        <v>423</v>
      </c>
      <c r="H13" s="63">
        <v>1.4</v>
      </c>
      <c r="I13" s="86">
        <v>3.5897435900000003</v>
      </c>
      <c r="J13" s="86">
        <v>3.57332765</v>
      </c>
    </row>
    <row r="14" spans="1:16" s="56" customFormat="1" ht="18.899999999999999" customHeight="1" x14ac:dyDescent="0.3">
      <c r="A14" s="72" t="s">
        <v>355</v>
      </c>
      <c r="B14" s="63">
        <v>4.4000000000000004</v>
      </c>
      <c r="C14" s="86">
        <v>3.8194444399999998</v>
      </c>
      <c r="D14" s="86">
        <v>3.7932503099999999</v>
      </c>
      <c r="E14" s="63">
        <v>6.6</v>
      </c>
      <c r="F14" s="86">
        <v>5.36585366</v>
      </c>
      <c r="G14" s="86">
        <v>5.3279237299999993</v>
      </c>
      <c r="H14" s="63">
        <v>7.6</v>
      </c>
      <c r="I14" s="86">
        <v>6.7978533099999998</v>
      </c>
      <c r="J14" s="86">
        <v>6.7786015000000006</v>
      </c>
    </row>
    <row r="15" spans="1:16" s="56" customFormat="1" ht="18.899999999999999" customHeight="1" x14ac:dyDescent="0.3">
      <c r="A15" s="72" t="s">
        <v>349</v>
      </c>
      <c r="B15" s="63">
        <v>4.2</v>
      </c>
      <c r="C15" s="86">
        <v>4.92957746</v>
      </c>
      <c r="D15" s="86">
        <v>4.9169735000000001</v>
      </c>
      <c r="E15" s="63">
        <v>6.4</v>
      </c>
      <c r="F15" s="86">
        <v>6.5708418899999996</v>
      </c>
      <c r="G15" s="86">
        <v>6.5660627599999994</v>
      </c>
      <c r="H15" s="63">
        <v>10.8</v>
      </c>
      <c r="I15" s="86">
        <v>10.3250478</v>
      </c>
      <c r="J15" s="86">
        <v>10.318759080000001</v>
      </c>
    </row>
    <row r="16" spans="1:16" s="56" customFormat="1" ht="18.899999999999999" customHeight="1" x14ac:dyDescent="0.3">
      <c r="A16" s="72" t="s">
        <v>356</v>
      </c>
      <c r="B16" s="63">
        <v>3.8</v>
      </c>
      <c r="C16" s="86">
        <v>3.6964980500000002</v>
      </c>
      <c r="D16" s="86">
        <v>3.6650161899999998</v>
      </c>
      <c r="E16" s="63">
        <v>6.2</v>
      </c>
      <c r="F16" s="86">
        <v>6.3394682999999992</v>
      </c>
      <c r="G16" s="86">
        <v>6.2820011300000003</v>
      </c>
      <c r="H16" s="63">
        <v>8.6</v>
      </c>
      <c r="I16" s="86">
        <v>7.5043629999999997</v>
      </c>
      <c r="J16" s="86">
        <v>7.4671764599999992</v>
      </c>
    </row>
    <row r="17" spans="1:16" s="56" customFormat="1" ht="18.899999999999999" customHeight="1" x14ac:dyDescent="0.3">
      <c r="A17" s="72" t="s">
        <v>357</v>
      </c>
      <c r="B17" s="63">
        <v>7.6</v>
      </c>
      <c r="C17" s="86">
        <v>7.4950690299999998</v>
      </c>
      <c r="D17" s="86">
        <v>7.4318683700000001</v>
      </c>
      <c r="E17" s="63">
        <v>7</v>
      </c>
      <c r="F17" s="86">
        <v>7.04225352</v>
      </c>
      <c r="G17" s="86">
        <v>7.0086066599999999</v>
      </c>
      <c r="H17" s="63">
        <v>6.8</v>
      </c>
      <c r="I17" s="86">
        <v>7.2805139199999998</v>
      </c>
      <c r="J17" s="86">
        <v>7.2449573799999998</v>
      </c>
    </row>
    <row r="18" spans="1:16" s="56" customFormat="1" ht="18.899999999999999" customHeight="1" x14ac:dyDescent="0.3">
      <c r="A18" s="72" t="s">
        <v>350</v>
      </c>
      <c r="B18" s="63">
        <v>7.6</v>
      </c>
      <c r="C18" s="86">
        <v>7.6767676800000002</v>
      </c>
      <c r="D18" s="86">
        <v>7.6109684400000006</v>
      </c>
      <c r="E18" s="63">
        <v>4</v>
      </c>
      <c r="F18" s="86">
        <v>4.1666666699999997</v>
      </c>
      <c r="G18" s="86">
        <v>4.1433337000000003</v>
      </c>
      <c r="H18" s="63">
        <v>5.2</v>
      </c>
      <c r="I18" s="86">
        <v>5.5437100199999999E-2</v>
      </c>
      <c r="J18" s="86">
        <v>5.5146023699999998E-2</v>
      </c>
    </row>
    <row r="19" spans="1:16" s="56" customFormat="1" ht="18.899999999999999" customHeight="1" x14ac:dyDescent="0.3">
      <c r="A19" s="73" t="s">
        <v>49</v>
      </c>
      <c r="B19" s="74">
        <v>75.2</v>
      </c>
      <c r="C19" s="87">
        <v>5.82584444</v>
      </c>
      <c r="D19" s="87">
        <v>5.8090852599999998</v>
      </c>
      <c r="E19" s="74">
        <v>89.6</v>
      </c>
      <c r="F19" s="87">
        <v>6.5420560700000001</v>
      </c>
      <c r="G19" s="87">
        <v>6.5399430999999995</v>
      </c>
      <c r="H19" s="74">
        <v>91.4</v>
      </c>
      <c r="I19" s="87">
        <v>6.6949897499999995</v>
      </c>
      <c r="J19" s="87">
        <v>6.70034654</v>
      </c>
    </row>
    <row r="20" spans="1:16" ht="18.899999999999999" customHeight="1" x14ac:dyDescent="0.25">
      <c r="A20" s="75" t="s">
        <v>29</v>
      </c>
      <c r="B20" s="76">
        <v>1132</v>
      </c>
      <c r="C20" s="89">
        <v>7.6271072200000001</v>
      </c>
      <c r="D20" s="89">
        <v>7.6146401599999995</v>
      </c>
      <c r="E20" s="76">
        <v>1253.2</v>
      </c>
      <c r="F20" s="89">
        <v>8.0790108200000006</v>
      </c>
      <c r="G20" s="89">
        <v>8.0766673200000003</v>
      </c>
      <c r="H20" s="76">
        <v>1216.2</v>
      </c>
      <c r="I20" s="89">
        <v>8.19089183</v>
      </c>
      <c r="J20" s="89">
        <v>8.19089183</v>
      </c>
      <c r="K20" s="77"/>
      <c r="L20" s="77"/>
    </row>
    <row r="21" spans="1:16" ht="18.899999999999999" customHeight="1" x14ac:dyDescent="0.25">
      <c r="A21" s="66" t="s">
        <v>417</v>
      </c>
    </row>
    <row r="22" spans="1:16" s="60" customFormat="1" ht="18.899999999999999" customHeight="1" x14ac:dyDescent="0.3">
      <c r="A22" s="56"/>
      <c r="B22" s="67"/>
      <c r="C22" s="68"/>
      <c r="D22" s="68"/>
      <c r="E22" s="68"/>
      <c r="F22" s="68"/>
      <c r="G22" s="68"/>
      <c r="H22" s="67"/>
      <c r="I22" s="68"/>
      <c r="J22" s="68"/>
      <c r="O22" s="54"/>
      <c r="P22" s="54"/>
    </row>
    <row r="23" spans="1:16" ht="15.6" x14ac:dyDescent="0.3">
      <c r="A23" s="112" t="s">
        <v>465</v>
      </c>
      <c r="B23" s="69"/>
      <c r="C23" s="69"/>
      <c r="D23" s="69"/>
      <c r="E23" s="69"/>
      <c r="F23" s="69"/>
      <c r="G23" s="69"/>
      <c r="H23" s="69"/>
      <c r="I23" s="69"/>
      <c r="J23" s="69"/>
    </row>
    <row r="25" spans="1:16" x14ac:dyDescent="0.25">
      <c r="B25" s="68"/>
      <c r="H25" s="68"/>
    </row>
    <row r="26" spans="1:16" x14ac:dyDescent="0.25">
      <c r="B26" s="68"/>
      <c r="H26" s="68"/>
    </row>
    <row r="27" spans="1:16" x14ac:dyDescent="0.25">
      <c r="B27" s="68"/>
      <c r="H27" s="68"/>
    </row>
    <row r="28" spans="1:16" x14ac:dyDescent="0.25">
      <c r="B28" s="68"/>
      <c r="H28" s="68"/>
    </row>
    <row r="29" spans="1:16" x14ac:dyDescent="0.25">
      <c r="B29" s="68"/>
      <c r="H29" s="68"/>
    </row>
    <row r="30" spans="1:16" x14ac:dyDescent="0.25">
      <c r="B30" s="68"/>
      <c r="H30" s="68"/>
    </row>
    <row r="31" spans="1:16" x14ac:dyDescent="0.25">
      <c r="B31" s="68"/>
      <c r="H31" s="68"/>
    </row>
    <row r="32" spans="1:16"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A44" s="56"/>
      <c r="B44" s="56"/>
      <c r="C44" s="56"/>
      <c r="D44" s="56"/>
      <c r="F44" s="56"/>
      <c r="G44" s="56"/>
      <c r="H44" s="56"/>
      <c r="I44" s="56"/>
      <c r="J44" s="56"/>
    </row>
    <row r="45" spans="1:10" x14ac:dyDescent="0.25">
      <c r="B45" s="68"/>
      <c r="H45" s="68"/>
    </row>
    <row r="46" spans="1:10" x14ac:dyDescent="0.25">
      <c r="B46" s="68"/>
      <c r="H46"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443</v>
      </c>
      <c r="B1" s="55"/>
      <c r="C1" s="55"/>
      <c r="D1" s="55"/>
      <c r="E1" s="55"/>
      <c r="F1" s="55"/>
      <c r="G1" s="55"/>
      <c r="H1" s="55"/>
      <c r="I1" s="55"/>
      <c r="J1" s="55"/>
    </row>
    <row r="2" spans="1:16" s="56" customFormat="1" ht="18.899999999999999" customHeight="1" x14ac:dyDescent="0.3">
      <c r="A2" s="1" t="s">
        <v>457</v>
      </c>
      <c r="B2" s="57"/>
      <c r="C2" s="57"/>
      <c r="D2" s="57"/>
      <c r="E2" s="57"/>
      <c r="F2" s="57"/>
      <c r="G2" s="57"/>
      <c r="H2" s="57"/>
      <c r="I2" s="57"/>
      <c r="J2" s="57"/>
    </row>
    <row r="3" spans="1:16" s="60" customFormat="1" ht="54" customHeight="1" x14ac:dyDescent="0.3">
      <c r="A3" s="109" t="s">
        <v>454</v>
      </c>
      <c r="B3" s="58" t="s">
        <v>428</v>
      </c>
      <c r="C3" s="58" t="s">
        <v>429</v>
      </c>
      <c r="D3" s="58" t="s">
        <v>430</v>
      </c>
      <c r="E3" s="58" t="s">
        <v>431</v>
      </c>
      <c r="F3" s="58" t="s">
        <v>432</v>
      </c>
      <c r="G3" s="58" t="s">
        <v>433</v>
      </c>
      <c r="H3" s="58" t="s">
        <v>434</v>
      </c>
      <c r="I3" s="58" t="s">
        <v>456</v>
      </c>
      <c r="J3" s="58" t="s">
        <v>435</v>
      </c>
      <c r="O3" s="61"/>
      <c r="P3" s="61"/>
    </row>
    <row r="4" spans="1:16" s="56" customFormat="1" ht="18.899999999999999" customHeight="1" x14ac:dyDescent="0.3">
      <c r="A4" s="72" t="s">
        <v>373</v>
      </c>
      <c r="B4" s="63">
        <v>11</v>
      </c>
      <c r="C4" s="86">
        <v>6.0773480700000002</v>
      </c>
      <c r="D4" s="86">
        <v>6.0755587899999997</v>
      </c>
      <c r="E4" s="63">
        <v>13.4</v>
      </c>
      <c r="F4" s="86">
        <v>8.2007343900000009</v>
      </c>
      <c r="G4" s="86">
        <v>8.2066347100000012</v>
      </c>
      <c r="H4" s="63">
        <v>9.8000000000000007</v>
      </c>
      <c r="I4" s="86">
        <v>6.3063063100000001</v>
      </c>
      <c r="J4" s="86">
        <v>6.3235508100000004</v>
      </c>
    </row>
    <row r="5" spans="1:16" s="56" customFormat="1" ht="18.899999999999999" customHeight="1" x14ac:dyDescent="0.3">
      <c r="A5" s="72" t="s">
        <v>358</v>
      </c>
      <c r="B5" s="63">
        <v>13.8</v>
      </c>
      <c r="C5" s="86">
        <v>7.0408163300000011</v>
      </c>
      <c r="D5" s="86">
        <v>7.0213007199999993</v>
      </c>
      <c r="E5" s="63">
        <v>11.4</v>
      </c>
      <c r="F5" s="86">
        <v>5.6491575799999998</v>
      </c>
      <c r="G5" s="86">
        <v>5.6380415800000003</v>
      </c>
      <c r="H5" s="63">
        <v>9.8000000000000007</v>
      </c>
      <c r="I5" s="86">
        <v>5.4263565900000001</v>
      </c>
      <c r="J5" s="86">
        <v>5.4314901100000004</v>
      </c>
    </row>
    <row r="6" spans="1:16" s="56" customFormat="1" ht="18.899999999999999" customHeight="1" x14ac:dyDescent="0.3">
      <c r="A6" s="72" t="s">
        <v>391</v>
      </c>
      <c r="B6" s="63">
        <v>7</v>
      </c>
      <c r="C6" s="86">
        <v>5.46875</v>
      </c>
      <c r="D6" s="86">
        <v>5.4687889500000004</v>
      </c>
      <c r="E6" s="63">
        <v>11.4</v>
      </c>
      <c r="F6" s="86">
        <v>8.1312410800000006</v>
      </c>
      <c r="G6" s="86">
        <v>8.1356786400000001</v>
      </c>
      <c r="H6" s="63">
        <v>12.2</v>
      </c>
      <c r="I6" s="86">
        <v>8.1225033300000007</v>
      </c>
      <c r="J6" s="86">
        <v>8.14118955</v>
      </c>
    </row>
    <row r="7" spans="1:16" s="56" customFormat="1" ht="18.899999999999999" customHeight="1" x14ac:dyDescent="0.3">
      <c r="A7" s="72" t="s">
        <v>359</v>
      </c>
      <c r="B7" s="63">
        <v>7.4</v>
      </c>
      <c r="C7" s="86">
        <v>6.1564059900000005</v>
      </c>
      <c r="D7" s="86">
        <v>6.15818172</v>
      </c>
      <c r="E7" s="63">
        <v>11.6</v>
      </c>
      <c r="F7" s="86">
        <v>8.0332410000000003</v>
      </c>
      <c r="G7" s="86">
        <v>8.0312157499999994</v>
      </c>
      <c r="H7" s="63">
        <v>10.4</v>
      </c>
      <c r="I7" s="86">
        <v>7.536231879999999</v>
      </c>
      <c r="J7" s="86">
        <v>7.5347106500000001</v>
      </c>
    </row>
    <row r="8" spans="1:16" s="56" customFormat="1" ht="18.899999999999999" customHeight="1" x14ac:dyDescent="0.3">
      <c r="A8" s="72" t="s">
        <v>360</v>
      </c>
      <c r="B8" s="63">
        <v>5.8</v>
      </c>
      <c r="C8" s="86">
        <v>5.5133079799999996</v>
      </c>
      <c r="D8" s="86">
        <v>5.4996100500000002</v>
      </c>
      <c r="E8" s="63">
        <v>6.2</v>
      </c>
      <c r="F8" s="86">
        <v>5.2810902899999999</v>
      </c>
      <c r="G8" s="86">
        <v>5.2861325900000002</v>
      </c>
      <c r="H8" s="63">
        <v>5.4</v>
      </c>
      <c r="I8" s="86">
        <v>4.8473967700000005</v>
      </c>
      <c r="J8" s="86">
        <v>4.8378007299999997</v>
      </c>
    </row>
    <row r="9" spans="1:16" s="56" customFormat="1" ht="18.899999999999999" customHeight="1" x14ac:dyDescent="0.3">
      <c r="A9" s="72" t="s">
        <v>372</v>
      </c>
      <c r="B9" s="63">
        <v>4.2</v>
      </c>
      <c r="C9" s="86">
        <v>4.9065420599999996</v>
      </c>
      <c r="D9" s="86">
        <v>4.8958975699999998</v>
      </c>
      <c r="E9" s="63">
        <v>5</v>
      </c>
      <c r="F9" s="86">
        <v>5.9101654799999999</v>
      </c>
      <c r="G9" s="86">
        <v>5.9047151099999997</v>
      </c>
      <c r="H9" s="63">
        <v>4.2</v>
      </c>
      <c r="I9" s="86">
        <v>5.8333333299999994</v>
      </c>
      <c r="J9" s="86">
        <v>5.8365596499999999</v>
      </c>
    </row>
    <row r="10" spans="1:16" s="56" customFormat="1" ht="18.899999999999999" customHeight="1" x14ac:dyDescent="0.3">
      <c r="A10" s="72" t="s">
        <v>361</v>
      </c>
      <c r="B10" s="63">
        <v>2.4</v>
      </c>
      <c r="C10" s="86">
        <v>5.7692307700000001</v>
      </c>
      <c r="D10" s="86">
        <v>5.76959672</v>
      </c>
      <c r="E10" s="63">
        <v>3.8</v>
      </c>
      <c r="F10" s="86">
        <v>8.6757990899999999</v>
      </c>
      <c r="G10" s="86">
        <v>8.6686253099999995</v>
      </c>
      <c r="H10" s="63">
        <v>2.2000000000000002</v>
      </c>
      <c r="I10" s="86">
        <v>4.9549549499999994</v>
      </c>
      <c r="J10" s="86">
        <v>4.9560719799999999</v>
      </c>
    </row>
    <row r="11" spans="1:16" s="56" customFormat="1" ht="18.899999999999999" customHeight="1" x14ac:dyDescent="0.3">
      <c r="A11" s="72" t="s">
        <v>362</v>
      </c>
      <c r="B11" s="63">
        <v>2.8</v>
      </c>
      <c r="C11" s="86">
        <v>9.2715231800000009</v>
      </c>
      <c r="D11" s="86">
        <v>9.2298516600000013</v>
      </c>
      <c r="E11" s="63">
        <v>1.8</v>
      </c>
      <c r="F11" s="86">
        <v>5.8064516099999999</v>
      </c>
      <c r="G11" s="86">
        <v>5.7934590699999999</v>
      </c>
      <c r="H11" s="63">
        <v>1.4</v>
      </c>
      <c r="I11" s="86">
        <v>4.7945205499999997</v>
      </c>
      <c r="J11" s="86">
        <v>4.7923462600000004</v>
      </c>
    </row>
    <row r="12" spans="1:16" s="56" customFormat="1" ht="18.899999999999999" customHeight="1" x14ac:dyDescent="0.3">
      <c r="A12" s="72" t="s">
        <v>363</v>
      </c>
      <c r="B12" s="63">
        <v>8.4</v>
      </c>
      <c r="C12" s="86">
        <v>7.486631019999999</v>
      </c>
      <c r="D12" s="86">
        <v>7.4776715499999993</v>
      </c>
      <c r="E12" s="63">
        <v>7.2</v>
      </c>
      <c r="F12" s="86">
        <v>5.6074766400000007</v>
      </c>
      <c r="G12" s="86">
        <v>5.6068485900000002</v>
      </c>
      <c r="H12" s="63">
        <v>8.4</v>
      </c>
      <c r="I12" s="86">
        <v>6.5015479900000006</v>
      </c>
      <c r="J12" s="86">
        <v>6.5070091699999999</v>
      </c>
    </row>
    <row r="13" spans="1:16" s="56" customFormat="1" ht="18.899999999999999" customHeight="1" x14ac:dyDescent="0.3">
      <c r="A13" s="72" t="s">
        <v>364</v>
      </c>
      <c r="B13" s="63">
        <v>9.4</v>
      </c>
      <c r="C13" s="86">
        <v>5.6490384599999999</v>
      </c>
      <c r="D13" s="86">
        <v>5.6226666999999999</v>
      </c>
      <c r="E13" s="63">
        <v>8.6</v>
      </c>
      <c r="F13" s="86">
        <v>5.11296076</v>
      </c>
      <c r="G13" s="86">
        <v>5.1075203399999998</v>
      </c>
      <c r="H13" s="63">
        <v>7.4</v>
      </c>
      <c r="I13" s="86">
        <v>4.8748353099999999</v>
      </c>
      <c r="J13" s="86">
        <v>4.8814850600000002</v>
      </c>
    </row>
    <row r="14" spans="1:16" s="56" customFormat="1" ht="18.899999999999999" customHeight="1" x14ac:dyDescent="0.3">
      <c r="A14" s="72" t="s">
        <v>365</v>
      </c>
      <c r="B14" s="63">
        <v>6.2</v>
      </c>
      <c r="C14" s="86">
        <v>5.3448275900000004</v>
      </c>
      <c r="D14" s="86">
        <v>5.32156904</v>
      </c>
      <c r="E14" s="63">
        <v>7</v>
      </c>
      <c r="F14" s="86">
        <v>5.9726962500000003</v>
      </c>
      <c r="G14" s="86">
        <v>5.9397235500000001</v>
      </c>
      <c r="H14" s="63">
        <v>7</v>
      </c>
      <c r="I14" s="86">
        <v>5.7283142400000004</v>
      </c>
      <c r="J14" s="86">
        <v>5.7339310900000005</v>
      </c>
    </row>
    <row r="15" spans="1:16" s="56" customFormat="1" ht="18.899999999999999" customHeight="1" x14ac:dyDescent="0.3">
      <c r="A15" s="72" t="s">
        <v>366</v>
      </c>
      <c r="B15" s="63">
        <v>5.6</v>
      </c>
      <c r="C15" s="86">
        <v>5.9447983000000004</v>
      </c>
      <c r="D15" s="86">
        <v>5.9214803199999997</v>
      </c>
      <c r="E15" s="63">
        <v>8.1999999999999993</v>
      </c>
      <c r="F15" s="86">
        <v>7.9457364300000002</v>
      </c>
      <c r="G15" s="86">
        <v>7.9252659799999998</v>
      </c>
      <c r="H15" s="63">
        <v>9.6</v>
      </c>
      <c r="I15" s="86">
        <v>9.1081593899999991</v>
      </c>
      <c r="J15" s="86">
        <v>9.1260093999999992</v>
      </c>
    </row>
    <row r="16" spans="1:16" s="56" customFormat="1" ht="18.899999999999999" customHeight="1" x14ac:dyDescent="0.3">
      <c r="A16" s="72" t="s">
        <v>367</v>
      </c>
      <c r="B16" s="63">
        <v>1.4</v>
      </c>
      <c r="C16" s="86">
        <v>4.0462427700000001</v>
      </c>
      <c r="D16" s="86">
        <v>4.0371183300000002</v>
      </c>
      <c r="E16" s="63">
        <v>1.2</v>
      </c>
      <c r="F16" s="86">
        <v>4.2253521099999993</v>
      </c>
      <c r="G16" s="86">
        <v>4.2083141099999999</v>
      </c>
      <c r="H16" s="63">
        <v>2</v>
      </c>
      <c r="I16" s="86">
        <v>4.8076923100000002</v>
      </c>
      <c r="J16" s="86">
        <v>4.7969088200000005</v>
      </c>
    </row>
    <row r="17" spans="1:12" s="56" customFormat="1" ht="18.899999999999999" customHeight="1" x14ac:dyDescent="0.3">
      <c r="A17" s="72" t="s">
        <v>371</v>
      </c>
      <c r="B17" s="63">
        <v>8.6</v>
      </c>
      <c r="C17" s="86">
        <v>8.9397089400000009</v>
      </c>
      <c r="D17" s="86">
        <v>8.9117038700000002</v>
      </c>
      <c r="E17" s="63">
        <v>8.8000000000000007</v>
      </c>
      <c r="F17" s="86">
        <v>8.9979550100000001</v>
      </c>
      <c r="G17" s="86">
        <v>8.9896588900000012</v>
      </c>
      <c r="H17" s="63">
        <v>5.2</v>
      </c>
      <c r="I17" s="86">
        <v>6.1611374400000001</v>
      </c>
      <c r="J17" s="86">
        <v>6.1585927700000003</v>
      </c>
    </row>
    <row r="18" spans="1:12" s="56" customFormat="1" ht="18.899999999999999" customHeight="1" x14ac:dyDescent="0.3">
      <c r="A18" s="72" t="s">
        <v>368</v>
      </c>
      <c r="B18" s="63">
        <v>6.4</v>
      </c>
      <c r="C18" s="86">
        <v>6.2745097999999997</v>
      </c>
      <c r="D18" s="86">
        <v>6.2447650000000001</v>
      </c>
      <c r="E18" s="63">
        <v>8.4</v>
      </c>
      <c r="F18" s="86">
        <v>9.1703056800000002</v>
      </c>
      <c r="G18" s="86">
        <v>9.1395026500000007</v>
      </c>
      <c r="H18" s="63">
        <v>6.2</v>
      </c>
      <c r="I18" s="86">
        <v>7.0938215099999997</v>
      </c>
      <c r="J18" s="86">
        <v>7.0379717300000006</v>
      </c>
    </row>
    <row r="19" spans="1:12" s="56" customFormat="1" ht="18.899999999999999" customHeight="1" x14ac:dyDescent="0.3">
      <c r="A19" s="72" t="s">
        <v>369</v>
      </c>
      <c r="B19" s="63">
        <v>6.6</v>
      </c>
      <c r="C19" s="86">
        <v>5.6798623099999999</v>
      </c>
      <c r="D19" s="86">
        <v>5.6459075800000003</v>
      </c>
      <c r="E19" s="63">
        <v>7.4</v>
      </c>
      <c r="F19" s="86">
        <v>6.9158878500000007</v>
      </c>
      <c r="G19" s="86">
        <v>6.8669646599999998</v>
      </c>
      <c r="H19" s="63">
        <v>5.2</v>
      </c>
      <c r="I19" s="86">
        <v>5.2208835300000001</v>
      </c>
      <c r="J19" s="86">
        <v>5.1917996999999998</v>
      </c>
    </row>
    <row r="20" spans="1:12" s="56" customFormat="1" ht="18.899999999999999" customHeight="1" x14ac:dyDescent="0.3">
      <c r="A20" s="72" t="s">
        <v>370</v>
      </c>
      <c r="B20" s="63">
        <v>12</v>
      </c>
      <c r="C20" s="86">
        <v>8.0753701200000005</v>
      </c>
      <c r="D20" s="86">
        <v>8.0493907599999996</v>
      </c>
      <c r="E20" s="63">
        <v>12</v>
      </c>
      <c r="F20" s="86">
        <v>6.7950169899999997</v>
      </c>
      <c r="G20" s="86">
        <v>6.7806575999999996</v>
      </c>
      <c r="H20" s="63">
        <v>9.4</v>
      </c>
      <c r="I20" s="86">
        <v>7.0889894399999998</v>
      </c>
      <c r="J20" s="86">
        <v>7.0824007099999999</v>
      </c>
    </row>
    <row r="21" spans="1:12" s="56" customFormat="1" ht="18.899999999999999" customHeight="1" x14ac:dyDescent="0.3">
      <c r="A21" s="73" t="s">
        <v>172</v>
      </c>
      <c r="B21" s="74">
        <v>119</v>
      </c>
      <c r="C21" s="87">
        <v>6.3493757299999993</v>
      </c>
      <c r="D21" s="87">
        <v>6.3436179900000003</v>
      </c>
      <c r="E21" s="74">
        <v>133.4</v>
      </c>
      <c r="F21" s="87">
        <v>6.8586118300000001</v>
      </c>
      <c r="G21" s="87">
        <v>6.8634819900000004</v>
      </c>
      <c r="H21" s="74">
        <v>115.8</v>
      </c>
      <c r="I21" s="87">
        <v>6.3092513899999991</v>
      </c>
      <c r="J21" s="87">
        <v>6.3206043300000001</v>
      </c>
    </row>
    <row r="22" spans="1:12" ht="18.899999999999999" customHeight="1" x14ac:dyDescent="0.25">
      <c r="A22" s="75" t="s">
        <v>29</v>
      </c>
      <c r="B22" s="76">
        <v>1132</v>
      </c>
      <c r="C22" s="89">
        <v>7.6271072200000001</v>
      </c>
      <c r="D22" s="89">
        <v>7.6146401599999995</v>
      </c>
      <c r="E22" s="76">
        <v>1253.2</v>
      </c>
      <c r="F22" s="89">
        <v>8.0790108200000006</v>
      </c>
      <c r="G22" s="89">
        <v>8.0766673200000003</v>
      </c>
      <c r="H22" s="76">
        <v>1216.2</v>
      </c>
      <c r="I22" s="89">
        <v>8.19089183</v>
      </c>
      <c r="J22" s="89">
        <v>8.19089183</v>
      </c>
      <c r="K22" s="77"/>
      <c r="L22" s="77"/>
    </row>
    <row r="23" spans="1:12" ht="18.899999999999999" customHeight="1" x14ac:dyDescent="0.25">
      <c r="A23" s="66" t="s">
        <v>417</v>
      </c>
    </row>
    <row r="25" spans="1:12" ht="15.6" x14ac:dyDescent="0.3">
      <c r="A25" s="112" t="s">
        <v>465</v>
      </c>
      <c r="B25" s="69"/>
      <c r="C25" s="69"/>
      <c r="D25" s="69"/>
      <c r="E25" s="69"/>
      <c r="F25" s="69"/>
      <c r="G25" s="69"/>
      <c r="H25" s="69"/>
      <c r="I25" s="69"/>
      <c r="J25" s="69"/>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B44" s="68"/>
      <c r="H44" s="68"/>
    </row>
    <row r="45" spans="1:10" x14ac:dyDescent="0.25">
      <c r="A45" s="56"/>
      <c r="B45" s="56"/>
      <c r="C45" s="56"/>
      <c r="D45" s="56"/>
      <c r="F45" s="56"/>
      <c r="G45" s="56"/>
      <c r="H45" s="56"/>
      <c r="I45" s="56"/>
      <c r="J45" s="56"/>
    </row>
    <row r="46" spans="1:10" x14ac:dyDescent="0.25">
      <c r="B46" s="68"/>
      <c r="H46" s="68"/>
    </row>
    <row r="47" spans="1:10" x14ac:dyDescent="0.25">
      <c r="B47" s="68"/>
      <c r="H47"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442</v>
      </c>
      <c r="B1" s="55"/>
      <c r="C1" s="55"/>
      <c r="D1" s="55"/>
      <c r="E1" s="55"/>
      <c r="F1" s="55"/>
      <c r="G1" s="55"/>
      <c r="H1" s="55"/>
      <c r="I1" s="55"/>
      <c r="J1" s="55"/>
    </row>
    <row r="2" spans="1:16" s="56" customFormat="1" ht="18.899999999999999" customHeight="1" x14ac:dyDescent="0.3">
      <c r="A2" s="1" t="s">
        <v>457</v>
      </c>
      <c r="B2" s="57"/>
      <c r="C2" s="57"/>
      <c r="D2" s="57"/>
      <c r="E2" s="57"/>
      <c r="F2" s="57"/>
      <c r="G2" s="57"/>
      <c r="H2" s="57"/>
      <c r="I2" s="57"/>
      <c r="J2" s="57"/>
    </row>
    <row r="3" spans="1:16" s="60" customFormat="1" ht="54" customHeight="1" x14ac:dyDescent="0.3">
      <c r="A3" s="109" t="s">
        <v>454</v>
      </c>
      <c r="B3" s="58" t="s">
        <v>428</v>
      </c>
      <c r="C3" s="58" t="s">
        <v>429</v>
      </c>
      <c r="D3" s="58" t="s">
        <v>430</v>
      </c>
      <c r="E3" s="58" t="s">
        <v>431</v>
      </c>
      <c r="F3" s="58" t="s">
        <v>432</v>
      </c>
      <c r="G3" s="58" t="s">
        <v>433</v>
      </c>
      <c r="H3" s="58" t="s">
        <v>434</v>
      </c>
      <c r="I3" s="58" t="s">
        <v>456</v>
      </c>
      <c r="J3" s="58" t="s">
        <v>435</v>
      </c>
      <c r="O3" s="61"/>
      <c r="P3" s="61"/>
    </row>
    <row r="4" spans="1:16" s="56" customFormat="1" ht="56.25" customHeight="1" x14ac:dyDescent="0.3">
      <c r="A4" s="78" t="s">
        <v>384</v>
      </c>
      <c r="B4" s="63">
        <v>4.2</v>
      </c>
      <c r="C4" s="86">
        <v>6.0171919799999998</v>
      </c>
      <c r="D4" s="86">
        <v>5.9807104600000001</v>
      </c>
      <c r="E4" s="63">
        <v>4.5999999999999996</v>
      </c>
      <c r="F4" s="86">
        <v>6.5527065499999999</v>
      </c>
      <c r="G4" s="86">
        <v>6.53263733</v>
      </c>
      <c r="H4" s="63">
        <v>2.8</v>
      </c>
      <c r="I4" s="86">
        <v>5.0724637699999997</v>
      </c>
      <c r="J4" s="86">
        <v>5.06728033</v>
      </c>
    </row>
    <row r="5" spans="1:16" s="56" customFormat="1" ht="56.25" customHeight="1" x14ac:dyDescent="0.3">
      <c r="A5" s="78" t="s">
        <v>374</v>
      </c>
      <c r="B5" s="63" t="s">
        <v>423</v>
      </c>
      <c r="C5" s="86" t="s">
        <v>423</v>
      </c>
      <c r="D5" s="86" t="s">
        <v>423</v>
      </c>
      <c r="E5" s="63">
        <v>1.2</v>
      </c>
      <c r="F5" s="86">
        <v>5.2631578900000004</v>
      </c>
      <c r="G5" s="86">
        <v>5.2352360100000004</v>
      </c>
      <c r="H5" s="63" t="s">
        <v>423</v>
      </c>
      <c r="I5" s="86" t="s">
        <v>423</v>
      </c>
      <c r="J5" s="86" t="s">
        <v>423</v>
      </c>
    </row>
    <row r="6" spans="1:16" s="56" customFormat="1" ht="56.25" customHeight="1" x14ac:dyDescent="0.3">
      <c r="A6" s="78" t="s">
        <v>385</v>
      </c>
      <c r="B6" s="63">
        <v>18.399999999999999</v>
      </c>
      <c r="C6" s="86">
        <v>7.2957969900000004</v>
      </c>
      <c r="D6" s="86">
        <v>7.2589685200000007</v>
      </c>
      <c r="E6" s="63">
        <v>18.399999999999999</v>
      </c>
      <c r="F6" s="86">
        <v>7.7116512999999998</v>
      </c>
      <c r="G6" s="86">
        <v>7.6877524599999996</v>
      </c>
      <c r="H6" s="63">
        <v>19.8</v>
      </c>
      <c r="I6" s="86">
        <v>9.3132643500000007</v>
      </c>
      <c r="J6" s="86">
        <v>9.2924965900000007</v>
      </c>
    </row>
    <row r="7" spans="1:16" s="56" customFormat="1" ht="56.25" customHeight="1" x14ac:dyDescent="0.3">
      <c r="A7" s="78" t="s">
        <v>383</v>
      </c>
      <c r="B7" s="63">
        <v>6.4</v>
      </c>
      <c r="C7" s="86">
        <v>3.5674470500000002</v>
      </c>
      <c r="D7" s="86">
        <v>3.5452329499999999</v>
      </c>
      <c r="E7" s="63">
        <v>8.8000000000000007</v>
      </c>
      <c r="F7" s="86">
        <v>5.2380952399999998</v>
      </c>
      <c r="G7" s="86">
        <v>5.2068867800000005</v>
      </c>
      <c r="H7" s="63">
        <v>9.1999999999999993</v>
      </c>
      <c r="I7" s="86">
        <v>5.8748403600000003</v>
      </c>
      <c r="J7" s="86">
        <v>5.86444089</v>
      </c>
    </row>
    <row r="8" spans="1:16" s="56" customFormat="1" ht="56.25" customHeight="1" x14ac:dyDescent="0.3">
      <c r="A8" s="78" t="s">
        <v>388</v>
      </c>
      <c r="B8" s="63">
        <v>1.6</v>
      </c>
      <c r="C8" s="86">
        <v>4.9382716000000002</v>
      </c>
      <c r="D8" s="86">
        <v>4.9045085999999998</v>
      </c>
      <c r="E8" s="63" t="s">
        <v>423</v>
      </c>
      <c r="F8" s="86" t="s">
        <v>423</v>
      </c>
      <c r="G8" s="86" t="s">
        <v>423</v>
      </c>
      <c r="H8" s="63">
        <v>2</v>
      </c>
      <c r="I8" s="86">
        <v>5.6179775300000001</v>
      </c>
      <c r="J8" s="86">
        <v>5.6091705899999997</v>
      </c>
    </row>
    <row r="9" spans="1:16" s="56" customFormat="1" ht="56.25" customHeight="1" x14ac:dyDescent="0.3">
      <c r="A9" s="78" t="s">
        <v>389</v>
      </c>
      <c r="B9" s="63" t="s">
        <v>423</v>
      </c>
      <c r="C9" s="86" t="s">
        <v>423</v>
      </c>
      <c r="D9" s="86" t="s">
        <v>423</v>
      </c>
      <c r="E9" s="63" t="s">
        <v>423</v>
      </c>
      <c r="F9" s="86" t="s">
        <v>423</v>
      </c>
      <c r="G9" s="86" t="s">
        <v>423</v>
      </c>
      <c r="H9" s="63" t="s">
        <v>423</v>
      </c>
      <c r="I9" s="86" t="s">
        <v>423</v>
      </c>
      <c r="J9" s="86" t="s">
        <v>423</v>
      </c>
    </row>
    <row r="10" spans="1:16" s="56" customFormat="1" ht="56.25" customHeight="1" x14ac:dyDescent="0.3">
      <c r="A10" s="78" t="s">
        <v>390</v>
      </c>
      <c r="B10" s="63">
        <v>5</v>
      </c>
      <c r="C10" s="86">
        <v>11.31221719</v>
      </c>
      <c r="D10" s="86">
        <v>11.20836018</v>
      </c>
      <c r="E10" s="63">
        <v>3.4</v>
      </c>
      <c r="F10" s="86">
        <v>5.8823529399999996</v>
      </c>
      <c r="G10" s="86">
        <v>5.8403728800000003</v>
      </c>
      <c r="H10" s="63">
        <v>3</v>
      </c>
      <c r="I10" s="86">
        <v>5.2264808399999998</v>
      </c>
      <c r="J10" s="86">
        <v>5.2106282500000001</v>
      </c>
    </row>
    <row r="11" spans="1:16" s="56" customFormat="1" ht="56.25" customHeight="1" x14ac:dyDescent="0.3">
      <c r="A11" s="78" t="s">
        <v>377</v>
      </c>
      <c r="B11" s="63">
        <v>9.4</v>
      </c>
      <c r="C11" s="86">
        <v>7.2307692299999999</v>
      </c>
      <c r="D11" s="86">
        <v>7.1779280599999993</v>
      </c>
      <c r="E11" s="63">
        <v>12</v>
      </c>
      <c r="F11" s="86">
        <v>8.9955022499999995</v>
      </c>
      <c r="G11" s="86">
        <v>8.9421674699999993</v>
      </c>
      <c r="H11" s="63">
        <v>9.4</v>
      </c>
      <c r="I11" s="86">
        <v>7.0783132499999999</v>
      </c>
      <c r="J11" s="86">
        <v>7.0343773699999996</v>
      </c>
    </row>
    <row r="12" spans="1:16" s="56" customFormat="1" ht="56.25" customHeight="1" x14ac:dyDescent="0.3">
      <c r="A12" s="78" t="s">
        <v>378</v>
      </c>
      <c r="B12" s="63">
        <v>7.4</v>
      </c>
      <c r="C12" s="86">
        <v>5.4411764699999994</v>
      </c>
      <c r="D12" s="86">
        <v>5.3980977499999998</v>
      </c>
      <c r="E12" s="63">
        <v>8.8000000000000007</v>
      </c>
      <c r="F12" s="86">
        <v>6.2767474999999999</v>
      </c>
      <c r="G12" s="86">
        <v>6.23749719</v>
      </c>
      <c r="H12" s="63">
        <v>5.6</v>
      </c>
      <c r="I12" s="86">
        <v>4.95575221</v>
      </c>
      <c r="J12" s="86">
        <v>4.92556803</v>
      </c>
    </row>
    <row r="13" spans="1:16" s="56" customFormat="1" ht="56.25" customHeight="1" x14ac:dyDescent="0.3">
      <c r="A13" s="78" t="s">
        <v>386</v>
      </c>
      <c r="B13" s="63">
        <v>5</v>
      </c>
      <c r="C13" s="86">
        <v>4.7438330200000003</v>
      </c>
      <c r="D13" s="86">
        <v>4.70053038</v>
      </c>
      <c r="E13" s="63">
        <v>5.2</v>
      </c>
      <c r="F13" s="86">
        <v>5.0096339099999998</v>
      </c>
      <c r="G13" s="86">
        <v>4.9788569699999998</v>
      </c>
      <c r="H13" s="63">
        <v>6.2</v>
      </c>
      <c r="I13" s="86">
        <v>6.3394682999999992</v>
      </c>
      <c r="J13" s="86">
        <v>6.3084565399999999</v>
      </c>
    </row>
    <row r="14" spans="1:16" s="56" customFormat="1" ht="56.25" customHeight="1" x14ac:dyDescent="0.3">
      <c r="A14" s="78" t="s">
        <v>387</v>
      </c>
      <c r="B14" s="63">
        <v>4.5999999999999996</v>
      </c>
      <c r="C14" s="86">
        <v>3.9451114899999999</v>
      </c>
      <c r="D14" s="86">
        <v>3.9133749500000001</v>
      </c>
      <c r="E14" s="63">
        <v>6</v>
      </c>
      <c r="F14" s="86">
        <v>5.1107325399999999</v>
      </c>
      <c r="G14" s="86">
        <v>5.08301815</v>
      </c>
      <c r="H14" s="63">
        <v>6.4</v>
      </c>
      <c r="I14" s="86">
        <v>5.59440559</v>
      </c>
      <c r="J14" s="86">
        <v>5.5740210599999997</v>
      </c>
    </row>
    <row r="15" spans="1:16" s="56" customFormat="1" ht="56.25" customHeight="1" x14ac:dyDescent="0.3">
      <c r="A15" s="78" t="s">
        <v>379</v>
      </c>
      <c r="B15" s="63">
        <v>7</v>
      </c>
      <c r="C15" s="86">
        <v>8.433734939999999</v>
      </c>
      <c r="D15" s="86">
        <v>8.3587531399999992</v>
      </c>
      <c r="E15" s="63">
        <v>4.8</v>
      </c>
      <c r="F15" s="86">
        <v>6.2827225099999993</v>
      </c>
      <c r="G15" s="86">
        <v>6.2214808399999999</v>
      </c>
      <c r="H15" s="63">
        <v>5.2</v>
      </c>
      <c r="I15" s="86">
        <v>7.7151335300000001</v>
      </c>
      <c r="J15" s="86">
        <v>7.6564079400000002</v>
      </c>
    </row>
    <row r="16" spans="1:16" s="56" customFormat="1" ht="56.25" customHeight="1" x14ac:dyDescent="0.3">
      <c r="A16" s="78" t="s">
        <v>382</v>
      </c>
      <c r="B16" s="63">
        <v>3.4</v>
      </c>
      <c r="C16" s="86">
        <v>5.8219178099999995</v>
      </c>
      <c r="D16" s="86">
        <v>5.7646992199999998</v>
      </c>
      <c r="E16" s="63">
        <v>3.4</v>
      </c>
      <c r="F16" s="86">
        <v>6.1151079099999999</v>
      </c>
      <c r="G16" s="86">
        <v>6.0778568800000006</v>
      </c>
      <c r="H16" s="63">
        <v>3.4</v>
      </c>
      <c r="I16" s="86">
        <v>6.1818181799999996</v>
      </c>
      <c r="J16" s="86">
        <v>6.1351091900000005</v>
      </c>
    </row>
    <row r="17" spans="1:12" s="56" customFormat="1" ht="56.25" customHeight="1" x14ac:dyDescent="0.3">
      <c r="A17" s="78" t="s">
        <v>381</v>
      </c>
      <c r="B17" s="63">
        <v>22</v>
      </c>
      <c r="C17" s="86">
        <v>8.5669781900000004</v>
      </c>
      <c r="D17" s="86">
        <v>8.5070010200000006</v>
      </c>
      <c r="E17" s="63">
        <v>15.4</v>
      </c>
      <c r="F17" s="86">
        <v>6.3794531900000004</v>
      </c>
      <c r="G17" s="86">
        <v>6.3380038799999996</v>
      </c>
      <c r="H17" s="63">
        <v>15.4</v>
      </c>
      <c r="I17" s="86">
        <v>6.9872958299999999</v>
      </c>
      <c r="J17" s="86">
        <v>6.95148907</v>
      </c>
    </row>
    <row r="18" spans="1:12" s="56" customFormat="1" ht="56.25" customHeight="1" x14ac:dyDescent="0.3">
      <c r="A18" s="78" t="s">
        <v>380</v>
      </c>
      <c r="B18" s="63">
        <v>4</v>
      </c>
      <c r="C18" s="86">
        <v>3.9215686299999994</v>
      </c>
      <c r="D18" s="86">
        <v>3.8958802000000001</v>
      </c>
      <c r="E18" s="63">
        <v>5.8</v>
      </c>
      <c r="F18" s="86">
        <v>5.7768924300000002</v>
      </c>
      <c r="G18" s="86">
        <v>5.7308405899999997</v>
      </c>
      <c r="H18" s="63">
        <v>6.4</v>
      </c>
      <c r="I18" s="86">
        <v>7.20720721</v>
      </c>
      <c r="J18" s="86">
        <v>7.1676780400000002</v>
      </c>
    </row>
    <row r="19" spans="1:12" s="56" customFormat="1" ht="18.600000000000001" customHeight="1" x14ac:dyDescent="0.3">
      <c r="A19" s="73" t="s">
        <v>170</v>
      </c>
      <c r="B19" s="74">
        <v>101</v>
      </c>
      <c r="C19" s="87">
        <v>6.2299531200000002</v>
      </c>
      <c r="D19" s="87">
        <v>6.1767110700000005</v>
      </c>
      <c r="E19" s="74">
        <v>99.4</v>
      </c>
      <c r="F19" s="87">
        <v>6.2618117700000004</v>
      </c>
      <c r="G19" s="87">
        <v>6.2243856500000003</v>
      </c>
      <c r="H19" s="74">
        <v>96.8</v>
      </c>
      <c r="I19" s="87">
        <v>6.6712612</v>
      </c>
      <c r="J19" s="87">
        <v>6.6431170900000005</v>
      </c>
    </row>
    <row r="20" spans="1:12" ht="18.899999999999999" customHeight="1" x14ac:dyDescent="0.25">
      <c r="A20" s="75" t="s">
        <v>29</v>
      </c>
      <c r="B20" s="76">
        <v>1132</v>
      </c>
      <c r="C20" s="89">
        <v>7.6271072200000001</v>
      </c>
      <c r="D20" s="89">
        <v>7.6146401599999995</v>
      </c>
      <c r="E20" s="76">
        <v>1253.2</v>
      </c>
      <c r="F20" s="89">
        <v>8.0790108200000006</v>
      </c>
      <c r="G20" s="89">
        <v>8.0766673200000003</v>
      </c>
      <c r="H20" s="76">
        <v>1216.2</v>
      </c>
      <c r="I20" s="89">
        <v>8.19089183</v>
      </c>
      <c r="J20" s="89">
        <v>8.19089183</v>
      </c>
      <c r="K20" s="77"/>
      <c r="L20" s="77"/>
    </row>
    <row r="21" spans="1:12" ht="18.899999999999999" customHeight="1" x14ac:dyDescent="0.25">
      <c r="A21" s="66" t="s">
        <v>417</v>
      </c>
    </row>
    <row r="23" spans="1:12" ht="15.6" x14ac:dyDescent="0.3">
      <c r="A23" s="112" t="s">
        <v>465</v>
      </c>
      <c r="B23" s="69"/>
      <c r="C23" s="69"/>
      <c r="D23" s="69"/>
      <c r="E23" s="69"/>
      <c r="F23" s="69"/>
      <c r="G23" s="69"/>
      <c r="H23" s="69"/>
      <c r="I23" s="69"/>
      <c r="J23" s="69"/>
    </row>
    <row r="24" spans="1:12" x14ac:dyDescent="0.25">
      <c r="B24" s="68"/>
      <c r="H24" s="68"/>
    </row>
    <row r="25" spans="1:12" x14ac:dyDescent="0.25">
      <c r="B25" s="68"/>
      <c r="H25" s="68"/>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A42" s="56"/>
      <c r="B42" s="56"/>
      <c r="C42" s="56"/>
      <c r="D42" s="56"/>
      <c r="F42" s="56"/>
      <c r="G42" s="56"/>
      <c r="H42" s="56"/>
      <c r="I42" s="56"/>
      <c r="J42" s="56"/>
    </row>
    <row r="43" spans="1:10" x14ac:dyDescent="0.25">
      <c r="B43" s="68"/>
      <c r="H43" s="68"/>
    </row>
    <row r="44" spans="1:10" x14ac:dyDescent="0.25">
      <c r="B44" s="68"/>
      <c r="H44" s="68"/>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8"/>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11" t="s">
        <v>467</v>
      </c>
      <c r="B1" s="55"/>
      <c r="C1" s="55"/>
      <c r="D1" s="55"/>
      <c r="E1" s="55"/>
    </row>
    <row r="2" spans="1:8" s="56" customFormat="1" ht="18.899999999999999" customHeight="1" x14ac:dyDescent="0.3">
      <c r="A2" s="1" t="s">
        <v>458</v>
      </c>
      <c r="B2" s="57"/>
      <c r="C2" s="57"/>
      <c r="D2" s="57"/>
      <c r="E2" s="79"/>
    </row>
    <row r="3" spans="1:8" ht="62.4" x14ac:dyDescent="0.25">
      <c r="A3" s="70" t="s">
        <v>30</v>
      </c>
      <c r="B3" s="58" t="s">
        <v>436</v>
      </c>
      <c r="C3" s="58" t="s">
        <v>437</v>
      </c>
      <c r="D3" s="59" t="s">
        <v>438</v>
      </c>
      <c r="H3" s="68"/>
    </row>
    <row r="4" spans="1:8" ht="18.899999999999999" customHeight="1" x14ac:dyDescent="0.25">
      <c r="A4" s="72" t="s">
        <v>177</v>
      </c>
      <c r="B4" s="90">
        <v>5.5471365299999995</v>
      </c>
      <c r="C4" s="90">
        <v>6.7338302299999997</v>
      </c>
      <c r="D4" s="90">
        <v>6.8067308199999994</v>
      </c>
      <c r="F4" s="35"/>
      <c r="G4" s="36"/>
      <c r="H4" s="36"/>
    </row>
    <row r="5" spans="1:8" ht="18.899999999999999" customHeight="1" x14ac:dyDescent="0.25">
      <c r="A5" s="72" t="s">
        <v>33</v>
      </c>
      <c r="B5" s="90">
        <v>6.3384434000000001</v>
      </c>
      <c r="C5" s="90">
        <v>5.85929403</v>
      </c>
      <c r="D5" s="90">
        <v>6.2998465899999996</v>
      </c>
      <c r="F5" s="53"/>
      <c r="G5" s="52"/>
      <c r="H5" s="52"/>
    </row>
    <row r="6" spans="1:8" ht="18.899999999999999" customHeight="1" x14ac:dyDescent="0.25">
      <c r="A6" s="72" t="s">
        <v>32</v>
      </c>
      <c r="B6" s="90">
        <v>6.6896701500000004</v>
      </c>
      <c r="C6" s="90">
        <v>7.1280922299999991</v>
      </c>
      <c r="D6" s="90">
        <v>6.6699520100000003</v>
      </c>
      <c r="F6" s="53"/>
      <c r="G6" s="52"/>
      <c r="H6" s="52"/>
    </row>
    <row r="7" spans="1:8" ht="18.899999999999999" customHeight="1" x14ac:dyDescent="0.25">
      <c r="A7" s="72" t="s">
        <v>31</v>
      </c>
      <c r="B7" s="90">
        <v>6.7483680599999998</v>
      </c>
      <c r="C7" s="90">
        <v>6.3656063200000004</v>
      </c>
      <c r="D7" s="90">
        <v>6.8568616299999992</v>
      </c>
      <c r="F7" s="53"/>
      <c r="G7" s="52"/>
      <c r="H7" s="52"/>
    </row>
    <row r="8" spans="1:8" ht="18.899999999999999" customHeight="1" x14ac:dyDescent="0.25">
      <c r="A8" s="72" t="s">
        <v>176</v>
      </c>
      <c r="B8" s="90">
        <v>5.9275249699999994</v>
      </c>
      <c r="C8" s="90">
        <v>6.2672724599999992</v>
      </c>
      <c r="D8" s="90">
        <v>6.5353227099999991</v>
      </c>
      <c r="F8" s="53"/>
      <c r="G8" s="52"/>
      <c r="H8" s="52"/>
    </row>
    <row r="9" spans="1:8" ht="18.899999999999999" customHeight="1" x14ac:dyDescent="0.25">
      <c r="A9" s="72" t="s">
        <v>175</v>
      </c>
      <c r="B9" s="90">
        <v>7.1094332499999995</v>
      </c>
      <c r="C9" s="90">
        <v>8.5674846999999996</v>
      </c>
      <c r="D9" s="90">
        <v>8.3384834199999993</v>
      </c>
      <c r="F9" s="45"/>
      <c r="G9" s="44"/>
    </row>
    <row r="10" spans="1:8" ht="18.899999999999999" customHeight="1" x14ac:dyDescent="0.25">
      <c r="A10" s="72" t="s">
        <v>36</v>
      </c>
      <c r="B10" s="90">
        <v>8.6515842799999998</v>
      </c>
      <c r="C10" s="90">
        <v>9.5104224500000001</v>
      </c>
      <c r="D10" s="90">
        <v>9.5826433299999998</v>
      </c>
      <c r="F10" s="53"/>
      <c r="G10" s="52"/>
      <c r="H10" s="52"/>
    </row>
    <row r="11" spans="1:8" ht="18.899999999999999" customHeight="1" x14ac:dyDescent="0.25">
      <c r="A11" s="72" t="s">
        <v>35</v>
      </c>
      <c r="B11" s="90">
        <v>8.5430441899999998</v>
      </c>
      <c r="C11" s="90">
        <v>8.9161379200000006</v>
      </c>
      <c r="D11" s="90">
        <v>9.3066673399999988</v>
      </c>
      <c r="F11" s="53"/>
      <c r="G11" s="52"/>
      <c r="H11" s="52"/>
    </row>
    <row r="12" spans="1:8" ht="18.899999999999999" customHeight="1" x14ac:dyDescent="0.25">
      <c r="A12" s="72" t="s">
        <v>34</v>
      </c>
      <c r="B12" s="90">
        <v>8.9437710399999997</v>
      </c>
      <c r="C12" s="90">
        <v>9.9905207199999992</v>
      </c>
      <c r="D12" s="90">
        <v>9.6657691799999998</v>
      </c>
      <c r="F12" s="53"/>
      <c r="G12" s="52"/>
      <c r="H12" s="52"/>
    </row>
    <row r="13" spans="1:8" ht="18.899999999999999" customHeight="1" x14ac:dyDescent="0.25">
      <c r="A13" s="72" t="s">
        <v>178</v>
      </c>
      <c r="B13" s="90">
        <v>9.8551230700000012</v>
      </c>
      <c r="C13" s="90">
        <v>9.7920291400000004</v>
      </c>
      <c r="D13" s="90">
        <v>10.060896919999999</v>
      </c>
      <c r="F13" s="53"/>
      <c r="G13" s="52"/>
      <c r="H13" s="52"/>
    </row>
    <row r="14" spans="1:8" ht="18.899999999999999" customHeight="1" x14ac:dyDescent="0.25">
      <c r="A14" s="72" t="s">
        <v>154</v>
      </c>
      <c r="B14" s="90">
        <v>8.7630709099999997</v>
      </c>
      <c r="C14" s="90">
        <v>10.072743920000001</v>
      </c>
      <c r="D14" s="90">
        <v>11.337034839999999</v>
      </c>
      <c r="H14" s="68"/>
    </row>
    <row r="15" spans="1:8" ht="18.899999999999999" customHeight="1" x14ac:dyDescent="0.25">
      <c r="A15" s="66" t="s">
        <v>417</v>
      </c>
    </row>
    <row r="17" spans="1:8" ht="15.6" x14ac:dyDescent="0.3">
      <c r="A17" s="112" t="s">
        <v>465</v>
      </c>
      <c r="B17" s="68"/>
      <c r="H17" s="68"/>
    </row>
    <row r="18" spans="1:8" x14ac:dyDescent="0.25">
      <c r="B18" s="68"/>
      <c r="H18" s="68"/>
    </row>
    <row r="19" spans="1:8" x14ac:dyDescent="0.25">
      <c r="B19" s="68"/>
      <c r="H19" s="68"/>
    </row>
    <row r="20" spans="1:8" x14ac:dyDescent="0.25">
      <c r="B20" s="68"/>
      <c r="H20" s="68"/>
    </row>
    <row r="21" spans="1:8" x14ac:dyDescent="0.25">
      <c r="B21" s="68"/>
      <c r="H21" s="68"/>
    </row>
    <row r="22" spans="1:8" x14ac:dyDescent="0.25">
      <c r="B22" s="68"/>
      <c r="H22" s="68"/>
    </row>
    <row r="23" spans="1:8" x14ac:dyDescent="0.25">
      <c r="B23" s="68"/>
      <c r="H23" s="68"/>
    </row>
    <row r="24" spans="1:8" x14ac:dyDescent="0.25">
      <c r="B24" s="68"/>
      <c r="H24" s="68"/>
    </row>
    <row r="25" spans="1:8" x14ac:dyDescent="0.25">
      <c r="B25" s="68"/>
      <c r="H25" s="68"/>
    </row>
    <row r="26" spans="1:8" x14ac:dyDescent="0.25">
      <c r="B26" s="68"/>
      <c r="H26" s="68"/>
    </row>
    <row r="27" spans="1:8" x14ac:dyDescent="0.25">
      <c r="B27" s="68"/>
      <c r="H27" s="68"/>
    </row>
    <row r="28" spans="1:8" x14ac:dyDescent="0.25">
      <c r="B28" s="68"/>
      <c r="H28" s="68"/>
    </row>
    <row r="29" spans="1:8" x14ac:dyDescent="0.25">
      <c r="B29" s="68"/>
      <c r="H29" s="68"/>
    </row>
    <row r="30" spans="1:8" x14ac:dyDescent="0.25">
      <c r="B30" s="68"/>
      <c r="H30" s="68"/>
    </row>
    <row r="31" spans="1:8" x14ac:dyDescent="0.25">
      <c r="B31" s="68"/>
      <c r="H31" s="68"/>
    </row>
    <row r="32" spans="1:8" x14ac:dyDescent="0.25">
      <c r="B32" s="68"/>
      <c r="H32" s="68"/>
    </row>
    <row r="33" spans="1:10" x14ac:dyDescent="0.25">
      <c r="B33" s="68"/>
      <c r="H33" s="68"/>
    </row>
    <row r="34" spans="1:10" x14ac:dyDescent="0.25">
      <c r="B34" s="68"/>
      <c r="H34" s="68"/>
    </row>
    <row r="35" spans="1:10" x14ac:dyDescent="0.25">
      <c r="B35" s="68"/>
      <c r="H35" s="68"/>
    </row>
    <row r="36" spans="1:10" x14ac:dyDescent="0.25">
      <c r="A36" s="56"/>
      <c r="B36" s="56"/>
      <c r="C36" s="56"/>
      <c r="D36" s="56"/>
      <c r="F36" s="56"/>
      <c r="G36" s="56"/>
      <c r="H36" s="56"/>
      <c r="I36" s="56"/>
      <c r="J36" s="56"/>
    </row>
    <row r="37" spans="1:10" x14ac:dyDescent="0.25">
      <c r="B37" s="68"/>
      <c r="H37" s="68"/>
    </row>
    <row r="38" spans="1:10" x14ac:dyDescent="0.25">
      <c r="B38" s="68"/>
      <c r="H38"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39DBE-FD2C-480B-8CE3-0D8FF49A66C9}">
  <sheetPr>
    <tabColor theme="3"/>
  </sheetPr>
  <dimension ref="A1:J37"/>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11" t="s">
        <v>468</v>
      </c>
      <c r="B1" s="80"/>
      <c r="C1" s="81"/>
      <c r="D1" s="81"/>
    </row>
    <row r="2" spans="1:8" s="56" customFormat="1" ht="18.899999999999999" customHeight="1" x14ac:dyDescent="0.3">
      <c r="A2" s="70" t="s">
        <v>283</v>
      </c>
      <c r="B2" s="71" t="s">
        <v>282</v>
      </c>
      <c r="C2" s="82"/>
      <c r="D2" s="81"/>
      <c r="E2" s="82"/>
    </row>
    <row r="3" spans="1:8" ht="18.899999999999999" customHeight="1" x14ac:dyDescent="0.25">
      <c r="A3" s="72" t="s">
        <v>272</v>
      </c>
      <c r="B3" s="83">
        <v>0.2176124509</v>
      </c>
      <c r="H3" s="68"/>
    </row>
    <row r="4" spans="1:8" ht="18.899999999999999" customHeight="1" x14ac:dyDescent="0.25">
      <c r="A4" s="72" t="s">
        <v>273</v>
      </c>
      <c r="B4" s="83">
        <v>0.68280506060000001</v>
      </c>
      <c r="H4" s="68"/>
    </row>
    <row r="5" spans="1:8" ht="18.899999999999999" customHeight="1" x14ac:dyDescent="0.25">
      <c r="A5" s="72" t="s">
        <v>274</v>
      </c>
      <c r="B5" s="83">
        <v>0.98259005210000006</v>
      </c>
      <c r="H5" s="68"/>
    </row>
    <row r="6" spans="1:8" ht="18.899999999999999" customHeight="1" x14ac:dyDescent="0.25">
      <c r="A6" s="72" t="s">
        <v>278</v>
      </c>
      <c r="B6" s="83">
        <v>0.23763600930000001</v>
      </c>
      <c r="H6" s="68"/>
    </row>
    <row r="7" spans="1:8" ht="18.899999999999999" customHeight="1" x14ac:dyDescent="0.25">
      <c r="A7" s="72" t="s">
        <v>279</v>
      </c>
      <c r="B7" s="83">
        <v>0.76374519500000004</v>
      </c>
      <c r="H7" s="68"/>
    </row>
    <row r="8" spans="1:8" ht="18.899999999999999" customHeight="1" x14ac:dyDescent="0.25">
      <c r="A8" s="72" t="s">
        <v>275</v>
      </c>
      <c r="B8" s="83">
        <v>7.0475839E-8</v>
      </c>
      <c r="H8" s="68"/>
    </row>
    <row r="9" spans="1:8" ht="18.899999999999999" customHeight="1" x14ac:dyDescent="0.25">
      <c r="A9" s="72" t="s">
        <v>276</v>
      </c>
      <c r="B9" s="83">
        <v>6.1529810000000001E-3</v>
      </c>
      <c r="H9" s="68"/>
    </row>
    <row r="10" spans="1:8" ht="18.899999999999999" customHeight="1" x14ac:dyDescent="0.25">
      <c r="A10" s="72" t="s">
        <v>277</v>
      </c>
      <c r="B10" s="83">
        <v>1.3139751E-3</v>
      </c>
      <c r="H10" s="68"/>
    </row>
    <row r="11" spans="1:8" ht="18.899999999999999" customHeight="1" x14ac:dyDescent="0.25">
      <c r="A11" s="72" t="s">
        <v>280</v>
      </c>
      <c r="B11" s="83">
        <v>3.09166523E-2</v>
      </c>
      <c r="H11" s="68"/>
    </row>
    <row r="12" spans="1:8" ht="18.899999999999999" customHeight="1" x14ac:dyDescent="0.25">
      <c r="A12" s="72" t="s">
        <v>281</v>
      </c>
      <c r="B12" s="83">
        <v>0.68298008470000005</v>
      </c>
      <c r="H12" s="68"/>
    </row>
    <row r="13" spans="1:8" ht="18.899999999999999" customHeight="1" x14ac:dyDescent="0.25">
      <c r="A13" s="66" t="s">
        <v>466</v>
      </c>
      <c r="B13" s="68"/>
    </row>
    <row r="15" spans="1:8" ht="15.6" x14ac:dyDescent="0.3">
      <c r="A15" s="112" t="s">
        <v>465</v>
      </c>
    </row>
    <row r="16" spans="1:8" x14ac:dyDescent="0.25">
      <c r="B16" s="68"/>
      <c r="H16" s="68"/>
    </row>
    <row r="17" s="68" customFormat="1" x14ac:dyDescent="0.25"/>
    <row r="18" s="68" customFormat="1" x14ac:dyDescent="0.25"/>
    <row r="19" s="68" customFormat="1" x14ac:dyDescent="0.25"/>
    <row r="20" s="68" customFormat="1" x14ac:dyDescent="0.25"/>
    <row r="21" s="68" customFormat="1" x14ac:dyDescent="0.25"/>
    <row r="22" s="68" customFormat="1" x14ac:dyDescent="0.25"/>
    <row r="23" s="68" customFormat="1" x14ac:dyDescent="0.25"/>
    <row r="24" s="68" customFormat="1" x14ac:dyDescent="0.25"/>
    <row r="25" s="68" customFormat="1" x14ac:dyDescent="0.25"/>
    <row r="26" s="68" customFormat="1" x14ac:dyDescent="0.25"/>
    <row r="27" s="68" customFormat="1" x14ac:dyDescent="0.25"/>
    <row r="28" s="68" customFormat="1" x14ac:dyDescent="0.25"/>
    <row r="29" s="68" customFormat="1" x14ac:dyDescent="0.25"/>
    <row r="30" s="68" customFormat="1" x14ac:dyDescent="0.25"/>
    <row r="31" s="68" customFormat="1" x14ac:dyDescent="0.25"/>
    <row r="32" s="68" customFormat="1" x14ac:dyDescent="0.25"/>
    <row r="33" spans="1:10" x14ac:dyDescent="0.25">
      <c r="B33" s="68"/>
      <c r="H33" s="68"/>
    </row>
    <row r="34" spans="1:10" x14ac:dyDescent="0.25">
      <c r="B34" s="68"/>
      <c r="H34" s="68"/>
    </row>
    <row r="35" spans="1:10" x14ac:dyDescent="0.25">
      <c r="A35" s="56"/>
      <c r="B35" s="56"/>
      <c r="C35" s="56"/>
      <c r="D35" s="56"/>
      <c r="F35" s="56"/>
      <c r="G35" s="56"/>
      <c r="H35" s="56"/>
      <c r="I35" s="56"/>
      <c r="J35" s="56"/>
    </row>
    <row r="36" spans="1:10" x14ac:dyDescent="0.25">
      <c r="B36" s="68"/>
      <c r="H36" s="68"/>
    </row>
    <row r="37" spans="1:10" x14ac:dyDescent="0.25">
      <c r="B37" s="68"/>
      <c r="H37" s="68"/>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37</vt:i4>
      </vt:variant>
    </vt:vector>
  </HeadingPairs>
  <TitlesOfParts>
    <vt:vector size="52"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Data'!ambvis_rates_Feb_5_2013hjp_2</vt:lpstr>
      <vt:lpstr>'Raw Data'!ambvis_rates_Feb_5_2013hjp_3</vt:lpstr>
      <vt:lpstr>'Raw Data'!cabg_Feb_5_2013hjp_1</vt:lpstr>
      <vt:lpstr>'Raw Data'!cabg_Feb_5_2013hjp_1_1</vt:lpstr>
      <vt:lpstr>'Raw Data'!cabg_Feb_5_2013hjp_1_2</vt:lpstr>
      <vt:lpstr>'Raw Data'!cabg_Feb_5_2013hjp_1_3</vt:lpstr>
      <vt:lpstr>'Raw Data'!cath_Feb_5_2013hjp</vt:lpstr>
      <vt:lpstr>'Raw Data'!cath_Feb_5_2013hjp_1</vt:lpstr>
      <vt:lpstr>'Raw Data'!cath_Feb_5_2013hjp_2</vt:lpstr>
      <vt:lpstr>'Raw Data'!cath_Feb_5_2013hjp_3</vt:lpstr>
      <vt:lpstr>'Raw Data'!dementia_Feb_12_2013hjp</vt:lpstr>
      <vt:lpstr>'Raw Data'!dementia_Feb_12_2013hjp_1</vt:lpstr>
      <vt:lpstr>'Raw Data'!dementia_Feb_12_2013hjp_2</vt:lpstr>
      <vt:lpstr>'Raw Data'!dementia_Feb_12_2013hjp_3</vt:lpstr>
      <vt:lpstr>'Raw Data'!hip_replace_Feb_5_2013hjp</vt:lpstr>
      <vt:lpstr>'Raw Data'!hip_replace_Feb_5_2013hjp_1</vt:lpstr>
      <vt:lpstr>'Raw Data'!hip_replace_Feb_5_2013hjp_2</vt:lpstr>
      <vt:lpstr>'Raw Data'!hip_replace_Feb_5_2013hjp_3</vt:lpstr>
      <vt:lpstr>'Raw Data'!knee_replace_Feb_5_2013hjp</vt:lpstr>
      <vt:lpstr>'Raw Data'!knee_replace_Feb_5_2013hjp_1</vt:lpstr>
      <vt:lpstr>'Raw Data'!knee_replace_Feb_5_2013hjp_2</vt:lpstr>
      <vt:lpstr>'Raw Data'!knee_replace_Feb_5_2013hjp_3</vt:lpstr>
      <vt:lpstr>'Raw Data'!pci_Feb_5_2013hjp</vt:lpstr>
      <vt:lpstr>'Raw Data'!pci_Feb_5_2013hjp_1</vt:lpstr>
      <vt:lpstr>'Raw Data'!pci_Feb_5_2013hjp_2</vt:lpstr>
      <vt:lpstr>'Raw Data'!pci_Feb_5_2013hjp_3</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RHA-Chapter9-Small-Gest-Age-Rates</dc:title>
  <dc:creator>rodm</dc:creator>
  <cp:lastModifiedBy>Lindsey Dahl</cp:lastModifiedBy>
  <cp:lastPrinted>2024-06-05T19:11:10Z</cp:lastPrinted>
  <dcterms:created xsi:type="dcterms:W3CDTF">2012-06-19T01:21:24Z</dcterms:created>
  <dcterms:modified xsi:type="dcterms:W3CDTF">2025-12-04T21:35:48Z</dcterms:modified>
</cp:coreProperties>
</file>